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always" codeName="ThisWorkbook" defaultThemeVersion="124226"/>
  <mc:AlternateContent xmlns:mc="http://schemas.openxmlformats.org/markup-compatibility/2006">
    <mc:Choice Requires="x15">
      <x15ac:absPath xmlns:x15ac="http://schemas.microsoft.com/office/spreadsheetml/2010/11/ac" url="K:\COMMUNICATIONS AND MARKETING\Marketing\Web\Items for website upload\Timesheets\"/>
    </mc:Choice>
  </mc:AlternateContent>
  <bookViews>
    <workbookView xWindow="15" yWindow="465" windowWidth="28800" windowHeight="16320"/>
  </bookViews>
  <sheets>
    <sheet name="Guidance Notes" sheetId="12" r:id="rId1"/>
    <sheet name="Employee and project details" sheetId="11" r:id="rId2"/>
    <sheet name="Month 1" sheetId="9" r:id="rId3"/>
    <sheet name="Month 2" sheetId="13" r:id="rId4"/>
    <sheet name="Month 3" sheetId="14" r:id="rId5"/>
    <sheet name="Month 4" sheetId="15" r:id="rId6"/>
    <sheet name="Month 5" sheetId="16" r:id="rId7"/>
    <sheet name="Month 6" sheetId="17" r:id="rId8"/>
    <sheet name="Month 7" sheetId="18" r:id="rId9"/>
    <sheet name="Month 8" sheetId="19" r:id="rId10"/>
    <sheet name="Month 9" sheetId="20" r:id="rId11"/>
    <sheet name="Month 10" sheetId="21" r:id="rId12"/>
    <sheet name="Month 11" sheetId="22" r:id="rId13"/>
    <sheet name="Month 12" sheetId="23" r:id="rId14"/>
    <sheet name="List" sheetId="2" r:id="rId15"/>
  </sheets>
  <definedNames>
    <definedName name="CATEGORY">List!$G$2:$G$9</definedName>
    <definedName name="CONTRACT_BASIS">'Employee and project details'!$J$9</definedName>
    <definedName name="CONTRACTED_HOURS">'Employee and project details'!$O$11</definedName>
    <definedName name="CRSID">'Employee and project details'!$D$11</definedName>
    <definedName name="EMPLOYEE_NAME">'Employee and project details'!$D$9</definedName>
    <definedName name="EU_FUNDERS">List!$M$2:$M$6</definedName>
    <definedName name="EU_HOUR_RATE">#REF!</definedName>
    <definedName name="HOURS">List!$E$2:$E$8</definedName>
    <definedName name="LEAVE">List!$I$2:$I$9</definedName>
    <definedName name="MANAGER">'Employee and project details'!$D$15</definedName>
    <definedName name="Month">List!$B$2:$B$14</definedName>
    <definedName name="NON_PROJECT_HOURS">List!$H$2:$H$8</definedName>
    <definedName name="NON_PROJECT_WORK">List!$H$2:$H$8</definedName>
    <definedName name="Non_RC_Total" localSheetId="11">'Month 10'!$W$253</definedName>
    <definedName name="Non_RC_Total" localSheetId="12">'Month 11'!$W$253</definedName>
    <definedName name="Non_RC_Total" localSheetId="13">'Month 12'!$W$253</definedName>
    <definedName name="Non_RC_Total" localSheetId="3">'Month 2'!$W$253</definedName>
    <definedName name="Non_RC_Total" localSheetId="4">'Month 3'!$W$253</definedName>
    <definedName name="Non_RC_Total" localSheetId="5">'Month 4'!$W$253</definedName>
    <definedName name="Non_RC_Total" localSheetId="6">'Month 5'!$W$253</definedName>
    <definedName name="Non_RC_Total" localSheetId="7">'Month 6'!$W$253</definedName>
    <definedName name="Non_RC_Total" localSheetId="8">'Month 7'!$W$253</definedName>
    <definedName name="Non_RC_Total" localSheetId="9">'Month 8'!$W$253</definedName>
    <definedName name="Non_RC_Total" localSheetId="10">'Month 9'!$W$253</definedName>
    <definedName name="Non_RC_Total">'Month 1'!$W$253</definedName>
    <definedName name="OTHER_FUNDERS">List!$O$2:$O$29</definedName>
    <definedName name="PERCENT_FTE">'Employee and project details'!$J$11</definedName>
    <definedName name="POST">'Employee and project details'!$D$13</definedName>
    <definedName name="_xlnm.Print_Area" localSheetId="1">'Employee and project details'!$A$1:$Q$75</definedName>
    <definedName name="_xlnm.Print_Area" localSheetId="0">'Guidance Notes'!$A$1:$E$202</definedName>
    <definedName name="_xlnm.Print_Area" localSheetId="2">'Month 1'!$A$1:$X$272</definedName>
    <definedName name="_xlnm.Print_Area" localSheetId="11">'Month 10'!$A$1:$X$272</definedName>
    <definedName name="_xlnm.Print_Area" localSheetId="12">'Month 11'!$A$1:$X$272</definedName>
    <definedName name="_xlnm.Print_Area" localSheetId="13">'Month 12'!$A$1:$X$272</definedName>
    <definedName name="_xlnm.Print_Area" localSheetId="3">'Month 2'!$A$1:$X$272</definedName>
    <definedName name="_xlnm.Print_Area" localSheetId="4">'Month 3'!$A$1:$X$272</definedName>
    <definedName name="_xlnm.Print_Area" localSheetId="5">'Month 4'!$A$1:$X$272</definedName>
    <definedName name="_xlnm.Print_Area" localSheetId="6">'Month 5'!$A$1:$X$272</definedName>
    <definedName name="_xlnm.Print_Area" localSheetId="7">'Month 6'!$A$1:$X$272</definedName>
    <definedName name="_xlnm.Print_Area" localSheetId="8">'Month 7'!$A$1:$X$272</definedName>
    <definedName name="_xlnm.Print_Area" localSheetId="9">'Month 8'!$A$1:$X$272</definedName>
    <definedName name="_xlnm.Print_Area" localSheetId="10">'Month 9'!$A$1:$X$272</definedName>
    <definedName name="_xlnm.Print_Titles" localSheetId="2">'Month 1'!$10:$16</definedName>
    <definedName name="_xlnm.Print_Titles" localSheetId="11">'Month 10'!$10:$16</definedName>
    <definedName name="_xlnm.Print_Titles" localSheetId="12">'Month 11'!$10:$16</definedName>
    <definedName name="_xlnm.Print_Titles" localSheetId="13">'Month 12'!$10:$16</definedName>
    <definedName name="_xlnm.Print_Titles" localSheetId="3">'Month 2'!$10:$16</definedName>
    <definedName name="_xlnm.Print_Titles" localSheetId="4">'Month 3'!$10:$16</definedName>
    <definedName name="_xlnm.Print_Titles" localSheetId="5">'Month 4'!$10:$16</definedName>
    <definedName name="_xlnm.Print_Titles" localSheetId="6">'Month 5'!$10:$16</definedName>
    <definedName name="_xlnm.Print_Titles" localSheetId="7">'Month 6'!$10:$16</definedName>
    <definedName name="_xlnm.Print_Titles" localSheetId="8">'Month 7'!$10:$16</definedName>
    <definedName name="_xlnm.Print_Titles" localSheetId="9">'Month 8'!$10:$16</definedName>
    <definedName name="_xlnm.Print_Titles" localSheetId="10">'Month 9'!$10:$16</definedName>
    <definedName name="RC_Total" localSheetId="11">'Month 10'!$W$87</definedName>
    <definedName name="RC_Total" localSheetId="12">'Month 11'!$W$87</definedName>
    <definedName name="RC_Total" localSheetId="13">'Month 12'!$W$87</definedName>
    <definedName name="RC_Total" localSheetId="3">'Month 2'!$W$87</definedName>
    <definedName name="RC_Total" localSheetId="4">'Month 3'!$W$87</definedName>
    <definedName name="RC_Total" localSheetId="5">'Month 4'!$W$87</definedName>
    <definedName name="RC_Total" localSheetId="6">'Month 5'!$W$87</definedName>
    <definedName name="RC_Total" localSheetId="7">'Month 6'!$W$87</definedName>
    <definedName name="RC_Total" localSheetId="8">'Month 7'!$W$87</definedName>
    <definedName name="RC_Total" localSheetId="9">'Month 8'!$W$87</definedName>
    <definedName name="RC_Total" localSheetId="10">'Month 9'!$W$87</definedName>
    <definedName name="RC_Total">'Month 1'!$W$87</definedName>
    <definedName name="ROLE">List!$F$2:$F$11</definedName>
    <definedName name="TASK">List!$K$2:$K$7</definedName>
    <definedName name="Total_Hours" localSheetId="11">'Month 10'!$W$256</definedName>
    <definedName name="Total_Hours" localSheetId="12">'Month 11'!$W$256</definedName>
    <definedName name="Total_Hours" localSheetId="13">'Month 12'!$W$256</definedName>
    <definedName name="Total_Hours" localSheetId="3">'Month 2'!$W$256</definedName>
    <definedName name="Total_Hours" localSheetId="4">'Month 3'!$W$256</definedName>
    <definedName name="Total_Hours" localSheetId="5">'Month 4'!$W$256</definedName>
    <definedName name="Total_Hours" localSheetId="6">'Month 5'!$W$256</definedName>
    <definedName name="Total_Hours" localSheetId="7">'Month 6'!$W$256</definedName>
    <definedName name="Total_Hours" localSheetId="8">'Month 7'!$W$256</definedName>
    <definedName name="Total_Hours" localSheetId="9">'Month 8'!$W$256</definedName>
    <definedName name="Total_Hours" localSheetId="10">'Month 9'!$W$256</definedName>
    <definedName name="Total_Hours">'Month 1'!$W$256</definedName>
    <definedName name="TS_START_MONTH">'Employee and project details'!$J$13</definedName>
    <definedName name="TS_YEAR_START">'Employee and project details'!$J$15</definedName>
    <definedName name="UKRI">List!$L$2:$L$12</definedName>
    <definedName name="UKRI_HOUR_RATE">#REF!</definedName>
    <definedName name="USFED">List!$N$2:$N$7</definedName>
    <definedName name="WP">List!$J$2:$J$45</definedName>
    <definedName name="Year">List!$C$2:$C$14</definedName>
  </definedNames>
  <calcPr calcId="162913" forceFullCal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382" i="23" l="1"/>
  <c r="R381" i="23"/>
  <c r="R380" i="23"/>
  <c r="R379" i="23"/>
  <c r="R378" i="23"/>
  <c r="R377" i="23"/>
  <c r="R376" i="23"/>
  <c r="R375" i="23"/>
  <c r="R374" i="23"/>
  <c r="R373" i="23"/>
  <c r="R372" i="23"/>
  <c r="R371" i="23"/>
  <c r="R370" i="23"/>
  <c r="R369" i="23"/>
  <c r="R368" i="23"/>
  <c r="R367" i="23"/>
  <c r="R366" i="23"/>
  <c r="R365" i="23"/>
  <c r="R364" i="23"/>
  <c r="R363" i="23"/>
  <c r="R362" i="23"/>
  <c r="R361" i="23"/>
  <c r="R360" i="23"/>
  <c r="R359" i="23"/>
  <c r="R358" i="23"/>
  <c r="R357" i="23"/>
  <c r="R356" i="23"/>
  <c r="R355" i="23"/>
  <c r="R354" i="23"/>
  <c r="R353" i="23"/>
  <c r="R352" i="23"/>
  <c r="R351" i="23"/>
  <c r="R350" i="23"/>
  <c r="R349" i="23"/>
  <c r="R348" i="23"/>
  <c r="R347" i="23"/>
  <c r="R346" i="23"/>
  <c r="R345" i="23"/>
  <c r="R344" i="23"/>
  <c r="R343" i="23"/>
  <c r="R342" i="23"/>
  <c r="R341" i="23"/>
  <c r="R340" i="23"/>
  <c r="R339" i="23"/>
  <c r="R338" i="23"/>
  <c r="R337" i="23"/>
  <c r="R336" i="23"/>
  <c r="R335" i="23"/>
  <c r="R334" i="23"/>
  <c r="R333" i="23"/>
  <c r="R332" i="23"/>
  <c r="R331" i="23"/>
  <c r="R330" i="23"/>
  <c r="R329" i="23"/>
  <c r="R328" i="23"/>
  <c r="R327" i="23"/>
  <c r="R326" i="23"/>
  <c r="R325" i="23"/>
  <c r="R324" i="23"/>
  <c r="R323" i="23"/>
  <c r="R320" i="23"/>
  <c r="R319" i="23"/>
  <c r="R318" i="23"/>
  <c r="R317" i="23"/>
  <c r="R316" i="23"/>
  <c r="T315" i="23"/>
  <c r="R315" i="23"/>
  <c r="T314" i="23"/>
  <c r="R314" i="23"/>
  <c r="R313" i="23"/>
  <c r="T312" i="23"/>
  <c r="R312" i="23"/>
  <c r="T311" i="23"/>
  <c r="R311" i="23"/>
  <c r="R310" i="23"/>
  <c r="R309" i="23"/>
  <c r="R308" i="23"/>
  <c r="R307" i="23"/>
  <c r="R306" i="23"/>
  <c r="R305" i="23"/>
  <c r="R304" i="23"/>
  <c r="R303" i="23"/>
  <c r="R302" i="23"/>
  <c r="R301" i="23"/>
  <c r="R300" i="23"/>
  <c r="R299" i="23"/>
  <c r="R298" i="23"/>
  <c r="R297" i="23"/>
  <c r="R296" i="23"/>
  <c r="F288" i="23"/>
  <c r="F286" i="23"/>
  <c r="P284" i="23"/>
  <c r="N293" i="23" s="1"/>
  <c r="F284" i="23"/>
  <c r="P282" i="23"/>
  <c r="F282" i="23"/>
  <c r="H268" i="23"/>
  <c r="V255" i="23"/>
  <c r="U255" i="23"/>
  <c r="T255" i="23"/>
  <c r="S255" i="23"/>
  <c r="R255" i="23"/>
  <c r="W251" i="23"/>
  <c r="T403" i="23" s="1"/>
  <c r="N251" i="23"/>
  <c r="P403" i="23" s="1"/>
  <c r="W249" i="23"/>
  <c r="T401" i="23" s="1"/>
  <c r="N249" i="23"/>
  <c r="P401" i="23" s="1"/>
  <c r="W247" i="23"/>
  <c r="T399" i="23" s="1"/>
  <c r="N247" i="23"/>
  <c r="P399" i="23" s="1"/>
  <c r="W238" i="23"/>
  <c r="T396" i="23" s="1"/>
  <c r="L238" i="23"/>
  <c r="P396" i="23" s="1"/>
  <c r="J238" i="23"/>
  <c r="N396" i="23" s="1"/>
  <c r="H238" i="23"/>
  <c r="L396" i="23" s="1"/>
  <c r="F238" i="23"/>
  <c r="J396" i="23" s="1"/>
  <c r="D238" i="23"/>
  <c r="H396" i="23" s="1"/>
  <c r="W236" i="23"/>
  <c r="T394" i="23" s="1"/>
  <c r="L236" i="23"/>
  <c r="P394" i="23" s="1"/>
  <c r="J236" i="23"/>
  <c r="N394" i="23" s="1"/>
  <c r="H236" i="23"/>
  <c r="L394" i="23" s="1"/>
  <c r="F236" i="23"/>
  <c r="J394" i="23" s="1"/>
  <c r="D236" i="23"/>
  <c r="H394" i="23" s="1"/>
  <c r="W234" i="23"/>
  <c r="T392" i="23" s="1"/>
  <c r="L234" i="23"/>
  <c r="P392" i="23" s="1"/>
  <c r="J234" i="23"/>
  <c r="N392" i="23" s="1"/>
  <c r="H234" i="23"/>
  <c r="L392" i="23" s="1"/>
  <c r="F234" i="23"/>
  <c r="J392" i="23" s="1"/>
  <c r="D234" i="23"/>
  <c r="H392" i="23" s="1"/>
  <c r="W225" i="23"/>
  <c r="T389" i="23" s="1"/>
  <c r="L225" i="23"/>
  <c r="P389" i="23" s="1"/>
  <c r="J225" i="23"/>
  <c r="N389" i="23" s="1"/>
  <c r="H225" i="23"/>
  <c r="L389" i="23" s="1"/>
  <c r="F225" i="23"/>
  <c r="J389" i="23" s="1"/>
  <c r="D225" i="23"/>
  <c r="H389" i="23" s="1"/>
  <c r="W223" i="23"/>
  <c r="T387" i="23" s="1"/>
  <c r="L223" i="23"/>
  <c r="P387" i="23" s="1"/>
  <c r="J223" i="23"/>
  <c r="N387" i="23" s="1"/>
  <c r="H223" i="23"/>
  <c r="L387" i="23" s="1"/>
  <c r="F223" i="23"/>
  <c r="J387" i="23" s="1"/>
  <c r="D223" i="23"/>
  <c r="H387" i="23" s="1"/>
  <c r="W221" i="23"/>
  <c r="T385" i="23" s="1"/>
  <c r="L221" i="23"/>
  <c r="P385" i="23" s="1"/>
  <c r="J221" i="23"/>
  <c r="N385" i="23" s="1"/>
  <c r="H221" i="23"/>
  <c r="L385" i="23" s="1"/>
  <c r="F221" i="23"/>
  <c r="J385" i="23" s="1"/>
  <c r="D221" i="23"/>
  <c r="H385" i="23" s="1"/>
  <c r="W212" i="23"/>
  <c r="T382" i="23" s="1"/>
  <c r="W210" i="23"/>
  <c r="T381" i="23" s="1"/>
  <c r="W208" i="23"/>
  <c r="T380" i="23" s="1"/>
  <c r="W206" i="23"/>
  <c r="T379" i="23" s="1"/>
  <c r="W204" i="23"/>
  <c r="T378" i="23" s="1"/>
  <c r="W202" i="23"/>
  <c r="T377" i="23" s="1"/>
  <c r="W200" i="23"/>
  <c r="T376" i="23" s="1"/>
  <c r="W198" i="23"/>
  <c r="T375" i="23" s="1"/>
  <c r="W196" i="23"/>
  <c r="T374" i="23" s="1"/>
  <c r="W194" i="23"/>
  <c r="T373" i="23" s="1"/>
  <c r="W192" i="23"/>
  <c r="T372" i="23" s="1"/>
  <c r="W190" i="23"/>
  <c r="T371" i="23" s="1"/>
  <c r="W188" i="23"/>
  <c r="T370" i="23" s="1"/>
  <c r="W186" i="23"/>
  <c r="T369" i="23" s="1"/>
  <c r="W184" i="23"/>
  <c r="L184" i="23"/>
  <c r="P368" i="23" s="1"/>
  <c r="J184" i="23"/>
  <c r="N368" i="23" s="1"/>
  <c r="H184" i="23"/>
  <c r="L368" i="23" s="1"/>
  <c r="F184" i="23"/>
  <c r="J368" i="23" s="1"/>
  <c r="D184" i="23"/>
  <c r="H368" i="23" s="1"/>
  <c r="W182" i="23"/>
  <c r="T367" i="23" s="1"/>
  <c r="W180" i="23"/>
  <c r="T366" i="23" s="1"/>
  <c r="W178" i="23"/>
  <c r="T365" i="23" s="1"/>
  <c r="W176" i="23"/>
  <c r="T364" i="23" s="1"/>
  <c r="W174" i="23"/>
  <c r="T363" i="23" s="1"/>
  <c r="W172" i="23"/>
  <c r="T362" i="23" s="1"/>
  <c r="W170" i="23"/>
  <c r="T361" i="23" s="1"/>
  <c r="W168" i="23"/>
  <c r="T360" i="23" s="1"/>
  <c r="W166" i="23"/>
  <c r="T359" i="23" s="1"/>
  <c r="W164" i="23"/>
  <c r="T358" i="23" s="1"/>
  <c r="W162" i="23"/>
  <c r="T357" i="23" s="1"/>
  <c r="W160" i="23"/>
  <c r="T356" i="23" s="1"/>
  <c r="W158" i="23"/>
  <c r="T355" i="23" s="1"/>
  <c r="W156" i="23"/>
  <c r="T354" i="23" s="1"/>
  <c r="W154" i="23"/>
  <c r="L154" i="23"/>
  <c r="P353" i="23" s="1"/>
  <c r="J154" i="23"/>
  <c r="N353" i="23" s="1"/>
  <c r="H154" i="23"/>
  <c r="L353" i="23" s="1"/>
  <c r="F154" i="23"/>
  <c r="J353" i="23" s="1"/>
  <c r="D154" i="23"/>
  <c r="H353" i="23" s="1"/>
  <c r="W152" i="23"/>
  <c r="T352" i="23" s="1"/>
  <c r="W150" i="23"/>
  <c r="T351" i="23" s="1"/>
  <c r="W148" i="23"/>
  <c r="T350" i="23" s="1"/>
  <c r="W146" i="23"/>
  <c r="T349" i="23" s="1"/>
  <c r="W144" i="23"/>
  <c r="T348" i="23" s="1"/>
  <c r="W142" i="23"/>
  <c r="T347" i="23" s="1"/>
  <c r="W140" i="23"/>
  <c r="T346" i="23" s="1"/>
  <c r="W138" i="23"/>
  <c r="T345" i="23" s="1"/>
  <c r="W136" i="23"/>
  <c r="T344" i="23" s="1"/>
  <c r="W134" i="23"/>
  <c r="T343" i="23" s="1"/>
  <c r="W132" i="23"/>
  <c r="T342" i="23" s="1"/>
  <c r="W130" i="23"/>
  <c r="T341" i="23" s="1"/>
  <c r="W128" i="23"/>
  <c r="T340" i="23" s="1"/>
  <c r="W126" i="23"/>
  <c r="T339" i="23" s="1"/>
  <c r="W124" i="23"/>
  <c r="L124" i="23"/>
  <c r="P338" i="23" s="1"/>
  <c r="J124" i="23"/>
  <c r="N338" i="23" s="1"/>
  <c r="H124" i="23"/>
  <c r="L338" i="23" s="1"/>
  <c r="F124" i="23"/>
  <c r="J338" i="23" s="1"/>
  <c r="D124" i="23"/>
  <c r="H338" i="23" s="1"/>
  <c r="W122" i="23"/>
  <c r="T337" i="23" s="1"/>
  <c r="W120" i="23"/>
  <c r="T336" i="23" s="1"/>
  <c r="W118" i="23"/>
  <c r="T335" i="23" s="1"/>
  <c r="W116" i="23"/>
  <c r="T334" i="23" s="1"/>
  <c r="W114" i="23"/>
  <c r="T333" i="23" s="1"/>
  <c r="W112" i="23"/>
  <c r="T332" i="23" s="1"/>
  <c r="W110" i="23"/>
  <c r="T331" i="23" s="1"/>
  <c r="W108" i="23"/>
  <c r="T330" i="23" s="1"/>
  <c r="W106" i="23"/>
  <c r="T329" i="23" s="1"/>
  <c r="W104" i="23"/>
  <c r="T328" i="23" s="1"/>
  <c r="W102" i="23"/>
  <c r="T327" i="23" s="1"/>
  <c r="W100" i="23"/>
  <c r="T326" i="23" s="1"/>
  <c r="W98" i="23"/>
  <c r="T325" i="23" s="1"/>
  <c r="W96" i="23"/>
  <c r="T324" i="23" s="1"/>
  <c r="W94" i="23"/>
  <c r="T323" i="23" s="1"/>
  <c r="L94" i="23"/>
  <c r="P323" i="23" s="1"/>
  <c r="J94" i="23"/>
  <c r="N323" i="23" s="1"/>
  <c r="H94" i="23"/>
  <c r="L323" i="23" s="1"/>
  <c r="F94" i="23"/>
  <c r="J323" i="23" s="1"/>
  <c r="D94" i="23"/>
  <c r="H323" i="23" s="1"/>
  <c r="W85" i="23"/>
  <c r="W83" i="23"/>
  <c r="W81" i="23"/>
  <c r="W79" i="23"/>
  <c r="W77" i="23"/>
  <c r="L77" i="23"/>
  <c r="P316" i="23" s="1"/>
  <c r="J77" i="23"/>
  <c r="N316" i="23" s="1"/>
  <c r="H77" i="23"/>
  <c r="L316" i="23" s="1"/>
  <c r="F77" i="23"/>
  <c r="J316" i="23" s="1"/>
  <c r="D77" i="23"/>
  <c r="H316" i="23" s="1"/>
  <c r="W75" i="23"/>
  <c r="T320" i="23" s="1"/>
  <c r="W73" i="23"/>
  <c r="T319" i="23" s="1"/>
  <c r="W71" i="23"/>
  <c r="T318" i="23" s="1"/>
  <c r="W69" i="23"/>
  <c r="T317" i="23" s="1"/>
  <c r="W67" i="23"/>
  <c r="T316" i="23" s="1"/>
  <c r="L67" i="23"/>
  <c r="P311" i="23" s="1"/>
  <c r="J67" i="23"/>
  <c r="N311" i="23" s="1"/>
  <c r="H67" i="23"/>
  <c r="L311" i="23" s="1"/>
  <c r="F67" i="23"/>
  <c r="J311" i="23" s="1"/>
  <c r="D67" i="23"/>
  <c r="H311" i="23" s="1"/>
  <c r="W65" i="23"/>
  <c r="T310" i="23" s="1"/>
  <c r="W63" i="23"/>
  <c r="T309" i="23" s="1"/>
  <c r="W61" i="23"/>
  <c r="T308" i="23" s="1"/>
  <c r="W59" i="23"/>
  <c r="T307" i="23" s="1"/>
  <c r="W57" i="23"/>
  <c r="T306" i="23" s="1"/>
  <c r="L57" i="23"/>
  <c r="P306" i="23" s="1"/>
  <c r="J57" i="23"/>
  <c r="N306" i="23" s="1"/>
  <c r="H57" i="23"/>
  <c r="L306" i="23" s="1"/>
  <c r="F57" i="23"/>
  <c r="J306" i="23" s="1"/>
  <c r="D57" i="23"/>
  <c r="H306" i="23" s="1"/>
  <c r="W55" i="23"/>
  <c r="T305" i="23" s="1"/>
  <c r="W53" i="23"/>
  <c r="T304" i="23" s="1"/>
  <c r="W51" i="23"/>
  <c r="T303" i="23" s="1"/>
  <c r="W49" i="23"/>
  <c r="T302" i="23" s="1"/>
  <c r="W47" i="23"/>
  <c r="T301" i="23" s="1"/>
  <c r="L47" i="23"/>
  <c r="P301" i="23" s="1"/>
  <c r="J47" i="23"/>
  <c r="N301" i="23" s="1"/>
  <c r="H47" i="23"/>
  <c r="L301" i="23" s="1"/>
  <c r="F47" i="23"/>
  <c r="J301" i="23" s="1"/>
  <c r="D47" i="23"/>
  <c r="H301" i="23" s="1"/>
  <c r="W45" i="23"/>
  <c r="T300" i="23" s="1"/>
  <c r="W43" i="23"/>
  <c r="T299" i="23" s="1"/>
  <c r="W41" i="23"/>
  <c r="T298" i="23" s="1"/>
  <c r="W39" i="23"/>
  <c r="T297" i="23" s="1"/>
  <c r="W37" i="23"/>
  <c r="T296" i="23" s="1"/>
  <c r="L37" i="23"/>
  <c r="P296" i="23" s="1"/>
  <c r="J37" i="23"/>
  <c r="N296" i="23" s="1"/>
  <c r="H37" i="23"/>
  <c r="L296" i="23" s="1"/>
  <c r="F37" i="23"/>
  <c r="J296" i="23" s="1"/>
  <c r="D37" i="23"/>
  <c r="H296" i="23" s="1"/>
  <c r="W28" i="23"/>
  <c r="W26" i="23"/>
  <c r="W24" i="23"/>
  <c r="J13" i="23"/>
  <c r="D13" i="23"/>
  <c r="R382" i="22"/>
  <c r="R381" i="22"/>
  <c r="R380" i="22"/>
  <c r="R379" i="22"/>
  <c r="R378" i="22"/>
  <c r="R377" i="22"/>
  <c r="R376" i="22"/>
  <c r="R375" i="22"/>
  <c r="R374" i="22"/>
  <c r="R373" i="22"/>
  <c r="R372" i="22"/>
  <c r="R371" i="22"/>
  <c r="R370" i="22"/>
  <c r="R369" i="22"/>
  <c r="R368" i="22"/>
  <c r="R367" i="22"/>
  <c r="R366" i="22"/>
  <c r="R365" i="22"/>
  <c r="R364" i="22"/>
  <c r="R363" i="22"/>
  <c r="R362" i="22"/>
  <c r="R361" i="22"/>
  <c r="R360" i="22"/>
  <c r="R359" i="22"/>
  <c r="R358" i="22"/>
  <c r="R357" i="22"/>
  <c r="R356" i="22"/>
  <c r="R355" i="22"/>
  <c r="R354" i="22"/>
  <c r="R353" i="22"/>
  <c r="R352" i="22"/>
  <c r="R351" i="22"/>
  <c r="R350" i="22"/>
  <c r="R349" i="22"/>
  <c r="R348" i="22"/>
  <c r="R347" i="22"/>
  <c r="R346" i="22"/>
  <c r="R345" i="22"/>
  <c r="R344" i="22"/>
  <c r="R343" i="22"/>
  <c r="R342" i="22"/>
  <c r="R341" i="22"/>
  <c r="R340" i="22"/>
  <c r="R339" i="22"/>
  <c r="R338" i="22"/>
  <c r="R337" i="22"/>
  <c r="R336" i="22"/>
  <c r="R335" i="22"/>
  <c r="R334" i="22"/>
  <c r="R333" i="22"/>
  <c r="R332" i="22"/>
  <c r="R331" i="22"/>
  <c r="R330" i="22"/>
  <c r="R329" i="22"/>
  <c r="R328" i="22"/>
  <c r="R327" i="22"/>
  <c r="R326" i="22"/>
  <c r="R325" i="22"/>
  <c r="R324" i="22"/>
  <c r="R323" i="22"/>
  <c r="R320" i="22"/>
  <c r="R319" i="22"/>
  <c r="R318" i="22"/>
  <c r="R317" i="22"/>
  <c r="R316" i="22"/>
  <c r="T315" i="22"/>
  <c r="R315" i="22"/>
  <c r="T314" i="22"/>
  <c r="R314" i="22"/>
  <c r="R313" i="22"/>
  <c r="T312" i="22"/>
  <c r="R312" i="22"/>
  <c r="T311" i="22"/>
  <c r="R311" i="22"/>
  <c r="R310" i="22"/>
  <c r="R309" i="22"/>
  <c r="R308" i="22"/>
  <c r="R307" i="22"/>
  <c r="R306" i="22"/>
  <c r="R305" i="22"/>
  <c r="R304" i="22"/>
  <c r="R303" i="22"/>
  <c r="R302" i="22"/>
  <c r="R301" i="22"/>
  <c r="R300" i="22"/>
  <c r="R299" i="22"/>
  <c r="R298" i="22"/>
  <c r="R297" i="22"/>
  <c r="R296" i="22"/>
  <c r="F288" i="22"/>
  <c r="F286" i="22"/>
  <c r="P284" i="22"/>
  <c r="N293" i="22" s="1"/>
  <c r="F284" i="22"/>
  <c r="P282" i="22"/>
  <c r="F282" i="22"/>
  <c r="H268" i="22"/>
  <c r="V255" i="22"/>
  <c r="U255" i="22"/>
  <c r="T255" i="22"/>
  <c r="S255" i="22"/>
  <c r="R255" i="22"/>
  <c r="W251" i="22"/>
  <c r="T403" i="22" s="1"/>
  <c r="N251" i="22"/>
  <c r="P403" i="22" s="1"/>
  <c r="W249" i="22"/>
  <c r="T401" i="22" s="1"/>
  <c r="N249" i="22"/>
  <c r="P401" i="22" s="1"/>
  <c r="W247" i="22"/>
  <c r="T399" i="22" s="1"/>
  <c r="N247" i="22"/>
  <c r="P399" i="22" s="1"/>
  <c r="W238" i="22"/>
  <c r="T396" i="22" s="1"/>
  <c r="L238" i="22"/>
  <c r="P396" i="22" s="1"/>
  <c r="J238" i="22"/>
  <c r="N396" i="22" s="1"/>
  <c r="H238" i="22"/>
  <c r="L396" i="22" s="1"/>
  <c r="F238" i="22"/>
  <c r="J396" i="22" s="1"/>
  <c r="D238" i="22"/>
  <c r="H396" i="22" s="1"/>
  <c r="W236" i="22"/>
  <c r="T394" i="22" s="1"/>
  <c r="L236" i="22"/>
  <c r="P394" i="22" s="1"/>
  <c r="J236" i="22"/>
  <c r="N394" i="22" s="1"/>
  <c r="H236" i="22"/>
  <c r="L394" i="22" s="1"/>
  <c r="F236" i="22"/>
  <c r="J394" i="22" s="1"/>
  <c r="D236" i="22"/>
  <c r="H394" i="22" s="1"/>
  <c r="W234" i="22"/>
  <c r="T392" i="22" s="1"/>
  <c r="L234" i="22"/>
  <c r="P392" i="22" s="1"/>
  <c r="J234" i="22"/>
  <c r="N392" i="22" s="1"/>
  <c r="H234" i="22"/>
  <c r="L392" i="22" s="1"/>
  <c r="F234" i="22"/>
  <c r="J392" i="22" s="1"/>
  <c r="D234" i="22"/>
  <c r="H392" i="22" s="1"/>
  <c r="W225" i="22"/>
  <c r="T389" i="22" s="1"/>
  <c r="L225" i="22"/>
  <c r="P389" i="22" s="1"/>
  <c r="J225" i="22"/>
  <c r="N389" i="22" s="1"/>
  <c r="H225" i="22"/>
  <c r="L389" i="22" s="1"/>
  <c r="F225" i="22"/>
  <c r="J389" i="22" s="1"/>
  <c r="D225" i="22"/>
  <c r="H389" i="22" s="1"/>
  <c r="W223" i="22"/>
  <c r="T387" i="22" s="1"/>
  <c r="L223" i="22"/>
  <c r="P387" i="22" s="1"/>
  <c r="J223" i="22"/>
  <c r="N387" i="22" s="1"/>
  <c r="H223" i="22"/>
  <c r="L387" i="22" s="1"/>
  <c r="F223" i="22"/>
  <c r="J387" i="22" s="1"/>
  <c r="D223" i="22"/>
  <c r="H387" i="22" s="1"/>
  <c r="W221" i="22"/>
  <c r="T385" i="22" s="1"/>
  <c r="L221" i="22"/>
  <c r="P385" i="22" s="1"/>
  <c r="J221" i="22"/>
  <c r="N385" i="22" s="1"/>
  <c r="H221" i="22"/>
  <c r="L385" i="22" s="1"/>
  <c r="F221" i="22"/>
  <c r="J385" i="22" s="1"/>
  <c r="D221" i="22"/>
  <c r="H385" i="22" s="1"/>
  <c r="W212" i="22"/>
  <c r="T382" i="22" s="1"/>
  <c r="W210" i="22"/>
  <c r="T381" i="22" s="1"/>
  <c r="W208" i="22"/>
  <c r="T380" i="22" s="1"/>
  <c r="W206" i="22"/>
  <c r="T379" i="22" s="1"/>
  <c r="W204" i="22"/>
  <c r="T378" i="22" s="1"/>
  <c r="W202" i="22"/>
  <c r="T377" i="22" s="1"/>
  <c r="W200" i="22"/>
  <c r="T376" i="22" s="1"/>
  <c r="W198" i="22"/>
  <c r="T375" i="22" s="1"/>
  <c r="W196" i="22"/>
  <c r="T374" i="22" s="1"/>
  <c r="W194" i="22"/>
  <c r="T373" i="22" s="1"/>
  <c r="W192" i="22"/>
  <c r="T372" i="22" s="1"/>
  <c r="W190" i="22"/>
  <c r="T371" i="22" s="1"/>
  <c r="W188" i="22"/>
  <c r="T370" i="22" s="1"/>
  <c r="W186" i="22"/>
  <c r="T369" i="22" s="1"/>
  <c r="W184" i="22"/>
  <c r="L184" i="22"/>
  <c r="P368" i="22" s="1"/>
  <c r="J184" i="22"/>
  <c r="N368" i="22" s="1"/>
  <c r="H184" i="22"/>
  <c r="L368" i="22" s="1"/>
  <c r="F184" i="22"/>
  <c r="J368" i="22" s="1"/>
  <c r="D184" i="22"/>
  <c r="H368" i="22" s="1"/>
  <c r="W182" i="22"/>
  <c r="T367" i="22" s="1"/>
  <c r="W180" i="22"/>
  <c r="T366" i="22" s="1"/>
  <c r="W178" i="22"/>
  <c r="T365" i="22" s="1"/>
  <c r="W176" i="22"/>
  <c r="T364" i="22" s="1"/>
  <c r="W174" i="22"/>
  <c r="T363" i="22" s="1"/>
  <c r="W172" i="22"/>
  <c r="T362" i="22" s="1"/>
  <c r="W170" i="22"/>
  <c r="T361" i="22" s="1"/>
  <c r="W168" i="22"/>
  <c r="T360" i="22" s="1"/>
  <c r="W166" i="22"/>
  <c r="T359" i="22" s="1"/>
  <c r="W164" i="22"/>
  <c r="T358" i="22" s="1"/>
  <c r="W162" i="22"/>
  <c r="T357" i="22" s="1"/>
  <c r="W160" i="22"/>
  <c r="T356" i="22" s="1"/>
  <c r="W158" i="22"/>
  <c r="T355" i="22" s="1"/>
  <c r="W156" i="22"/>
  <c r="T354" i="22" s="1"/>
  <c r="W154" i="22"/>
  <c r="L154" i="22"/>
  <c r="P353" i="22" s="1"/>
  <c r="J154" i="22"/>
  <c r="N353" i="22" s="1"/>
  <c r="H154" i="22"/>
  <c r="L353" i="22" s="1"/>
  <c r="F154" i="22"/>
  <c r="J353" i="22" s="1"/>
  <c r="D154" i="22"/>
  <c r="H353" i="22" s="1"/>
  <c r="W152" i="22"/>
  <c r="T352" i="22" s="1"/>
  <c r="W150" i="22"/>
  <c r="T351" i="22" s="1"/>
  <c r="W148" i="22"/>
  <c r="T350" i="22" s="1"/>
  <c r="W146" i="22"/>
  <c r="T349" i="22" s="1"/>
  <c r="W144" i="22"/>
  <c r="T348" i="22" s="1"/>
  <c r="W142" i="22"/>
  <c r="T347" i="22" s="1"/>
  <c r="W140" i="22"/>
  <c r="T346" i="22" s="1"/>
  <c r="W138" i="22"/>
  <c r="T345" i="22" s="1"/>
  <c r="W136" i="22"/>
  <c r="T344" i="22" s="1"/>
  <c r="W134" i="22"/>
  <c r="T343" i="22" s="1"/>
  <c r="W132" i="22"/>
  <c r="T342" i="22" s="1"/>
  <c r="W130" i="22"/>
  <c r="T341" i="22" s="1"/>
  <c r="W128" i="22"/>
  <c r="T340" i="22" s="1"/>
  <c r="W126" i="22"/>
  <c r="T339" i="22" s="1"/>
  <c r="W124" i="22"/>
  <c r="L124" i="22"/>
  <c r="P338" i="22" s="1"/>
  <c r="J124" i="22"/>
  <c r="N338" i="22" s="1"/>
  <c r="H124" i="22"/>
  <c r="L338" i="22" s="1"/>
  <c r="F124" i="22"/>
  <c r="J338" i="22" s="1"/>
  <c r="D124" i="22"/>
  <c r="H338" i="22" s="1"/>
  <c r="W122" i="22"/>
  <c r="T337" i="22" s="1"/>
  <c r="W120" i="22"/>
  <c r="T336" i="22" s="1"/>
  <c r="W118" i="22"/>
  <c r="T335" i="22" s="1"/>
  <c r="W116" i="22"/>
  <c r="T334" i="22" s="1"/>
  <c r="W114" i="22"/>
  <c r="T333" i="22" s="1"/>
  <c r="W112" i="22"/>
  <c r="T332" i="22" s="1"/>
  <c r="W110" i="22"/>
  <c r="T331" i="22" s="1"/>
  <c r="W108" i="22"/>
  <c r="T330" i="22" s="1"/>
  <c r="W106" i="22"/>
  <c r="T329" i="22" s="1"/>
  <c r="W104" i="22"/>
  <c r="T328" i="22" s="1"/>
  <c r="W102" i="22"/>
  <c r="T327" i="22" s="1"/>
  <c r="W100" i="22"/>
  <c r="T326" i="22" s="1"/>
  <c r="W98" i="22"/>
  <c r="T325" i="22" s="1"/>
  <c r="W96" i="22"/>
  <c r="T324" i="22" s="1"/>
  <c r="W94" i="22"/>
  <c r="T323" i="22" s="1"/>
  <c r="L94" i="22"/>
  <c r="P323" i="22" s="1"/>
  <c r="J94" i="22"/>
  <c r="N323" i="22" s="1"/>
  <c r="H94" i="22"/>
  <c r="L323" i="22" s="1"/>
  <c r="F94" i="22"/>
  <c r="J323" i="22" s="1"/>
  <c r="D94" i="22"/>
  <c r="H323" i="22" s="1"/>
  <c r="W85" i="22"/>
  <c r="W83" i="22"/>
  <c r="W81" i="22"/>
  <c r="W79" i="22"/>
  <c r="W77" i="22"/>
  <c r="L77" i="22"/>
  <c r="P316" i="22" s="1"/>
  <c r="J77" i="22"/>
  <c r="N316" i="22" s="1"/>
  <c r="H77" i="22"/>
  <c r="L316" i="22" s="1"/>
  <c r="F77" i="22"/>
  <c r="J316" i="22" s="1"/>
  <c r="D77" i="22"/>
  <c r="H316" i="22" s="1"/>
  <c r="W75" i="22"/>
  <c r="T320" i="22" s="1"/>
  <c r="W73" i="22"/>
  <c r="T319" i="22" s="1"/>
  <c r="W71" i="22"/>
  <c r="T318" i="22" s="1"/>
  <c r="W69" i="22"/>
  <c r="T317" i="22" s="1"/>
  <c r="W67" i="22"/>
  <c r="T316" i="22" s="1"/>
  <c r="L67" i="22"/>
  <c r="P311" i="22" s="1"/>
  <c r="J67" i="22"/>
  <c r="N311" i="22" s="1"/>
  <c r="H67" i="22"/>
  <c r="L311" i="22" s="1"/>
  <c r="F67" i="22"/>
  <c r="J311" i="22" s="1"/>
  <c r="D67" i="22"/>
  <c r="H311" i="22" s="1"/>
  <c r="W65" i="22"/>
  <c r="T310" i="22" s="1"/>
  <c r="W63" i="22"/>
  <c r="T309" i="22" s="1"/>
  <c r="W61" i="22"/>
  <c r="T308" i="22" s="1"/>
  <c r="W59" i="22"/>
  <c r="T307" i="22" s="1"/>
  <c r="W57" i="22"/>
  <c r="T306" i="22" s="1"/>
  <c r="L57" i="22"/>
  <c r="P306" i="22" s="1"/>
  <c r="J57" i="22"/>
  <c r="N306" i="22" s="1"/>
  <c r="H57" i="22"/>
  <c r="L306" i="22" s="1"/>
  <c r="F57" i="22"/>
  <c r="J306" i="22" s="1"/>
  <c r="D57" i="22"/>
  <c r="H306" i="22" s="1"/>
  <c r="W55" i="22"/>
  <c r="T305" i="22" s="1"/>
  <c r="W53" i="22"/>
  <c r="T304" i="22" s="1"/>
  <c r="W51" i="22"/>
  <c r="T303" i="22" s="1"/>
  <c r="W49" i="22"/>
  <c r="T302" i="22" s="1"/>
  <c r="W47" i="22"/>
  <c r="T301" i="22" s="1"/>
  <c r="L47" i="22"/>
  <c r="P301" i="22" s="1"/>
  <c r="J47" i="22"/>
  <c r="N301" i="22" s="1"/>
  <c r="H47" i="22"/>
  <c r="L301" i="22" s="1"/>
  <c r="F47" i="22"/>
  <c r="J301" i="22" s="1"/>
  <c r="D47" i="22"/>
  <c r="H301" i="22" s="1"/>
  <c r="W45" i="22"/>
  <c r="T300" i="22" s="1"/>
  <c r="W43" i="22"/>
  <c r="T299" i="22" s="1"/>
  <c r="W41" i="22"/>
  <c r="T298" i="22" s="1"/>
  <c r="W39" i="22"/>
  <c r="T297" i="22" s="1"/>
  <c r="W37" i="22"/>
  <c r="T296" i="22" s="1"/>
  <c r="L37" i="22"/>
  <c r="P296" i="22" s="1"/>
  <c r="J37" i="22"/>
  <c r="N296" i="22" s="1"/>
  <c r="H37" i="22"/>
  <c r="L296" i="22" s="1"/>
  <c r="F37" i="22"/>
  <c r="J296" i="22" s="1"/>
  <c r="D37" i="22"/>
  <c r="H296" i="22" s="1"/>
  <c r="W28" i="22"/>
  <c r="W26" i="22"/>
  <c r="W24" i="22"/>
  <c r="J13" i="22"/>
  <c r="D13" i="22"/>
  <c r="R382" i="21"/>
  <c r="R381" i="21"/>
  <c r="R380" i="21"/>
  <c r="R379" i="21"/>
  <c r="R378" i="21"/>
  <c r="R377" i="21"/>
  <c r="R376" i="21"/>
  <c r="R375" i="21"/>
  <c r="R374" i="21"/>
  <c r="R373" i="21"/>
  <c r="R372" i="21"/>
  <c r="R371" i="21"/>
  <c r="R370" i="21"/>
  <c r="R369" i="21"/>
  <c r="R368" i="21"/>
  <c r="R367" i="21"/>
  <c r="R366" i="21"/>
  <c r="R365" i="21"/>
  <c r="R364" i="21"/>
  <c r="R363" i="21"/>
  <c r="R362" i="21"/>
  <c r="R361" i="21"/>
  <c r="R360" i="21"/>
  <c r="R359" i="21"/>
  <c r="R358" i="21"/>
  <c r="R357" i="21"/>
  <c r="R356" i="21"/>
  <c r="R355" i="21"/>
  <c r="R354" i="21"/>
  <c r="R353" i="21"/>
  <c r="R352" i="21"/>
  <c r="R351" i="21"/>
  <c r="R350" i="21"/>
  <c r="R349" i="21"/>
  <c r="R348" i="21"/>
  <c r="R347" i="21"/>
  <c r="R346" i="21"/>
  <c r="R345" i="21"/>
  <c r="R344" i="21"/>
  <c r="R343" i="21"/>
  <c r="R342" i="21"/>
  <c r="R341" i="21"/>
  <c r="R340" i="21"/>
  <c r="R339" i="21"/>
  <c r="R338" i="21"/>
  <c r="R337" i="21"/>
  <c r="R336" i="21"/>
  <c r="R335" i="21"/>
  <c r="R334" i="21"/>
  <c r="R333" i="21"/>
  <c r="R332" i="21"/>
  <c r="R331" i="21"/>
  <c r="R330" i="21"/>
  <c r="R329" i="21"/>
  <c r="R328" i="21"/>
  <c r="R327" i="21"/>
  <c r="R326" i="21"/>
  <c r="R325" i="21"/>
  <c r="R324" i="21"/>
  <c r="R323" i="21"/>
  <c r="R320" i="21"/>
  <c r="R319" i="21"/>
  <c r="R318" i="21"/>
  <c r="R317" i="21"/>
  <c r="R316" i="21"/>
  <c r="T315" i="21"/>
  <c r="R315" i="21"/>
  <c r="T314" i="21"/>
  <c r="R314" i="21"/>
  <c r="R313" i="21"/>
  <c r="T312" i="21"/>
  <c r="R312" i="21"/>
  <c r="T311" i="21"/>
  <c r="R311" i="21"/>
  <c r="R310" i="21"/>
  <c r="R309" i="21"/>
  <c r="R308" i="21"/>
  <c r="R307" i="21"/>
  <c r="R306" i="21"/>
  <c r="R305" i="21"/>
  <c r="R304" i="21"/>
  <c r="R303" i="21"/>
  <c r="R302" i="21"/>
  <c r="R301" i="21"/>
  <c r="R300" i="21"/>
  <c r="R299" i="21"/>
  <c r="R298" i="21"/>
  <c r="R297" i="21"/>
  <c r="R296" i="21"/>
  <c r="F288" i="21"/>
  <c r="F286" i="21"/>
  <c r="P284" i="21"/>
  <c r="N293" i="21" s="1"/>
  <c r="F284" i="21"/>
  <c r="P282" i="21"/>
  <c r="F282" i="21"/>
  <c r="H268" i="21"/>
  <c r="V255" i="21"/>
  <c r="U255" i="21"/>
  <c r="T255" i="21"/>
  <c r="S255" i="21"/>
  <c r="R255" i="21"/>
  <c r="W251" i="21"/>
  <c r="T403" i="21" s="1"/>
  <c r="N251" i="21"/>
  <c r="P403" i="21" s="1"/>
  <c r="W249" i="21"/>
  <c r="T401" i="21" s="1"/>
  <c r="N249" i="21"/>
  <c r="P401" i="21" s="1"/>
  <c r="W247" i="21"/>
  <c r="T399" i="21" s="1"/>
  <c r="N247" i="21"/>
  <c r="P399" i="21" s="1"/>
  <c r="W238" i="21"/>
  <c r="T396" i="21" s="1"/>
  <c r="L238" i="21"/>
  <c r="P396" i="21" s="1"/>
  <c r="J238" i="21"/>
  <c r="N396" i="21" s="1"/>
  <c r="H238" i="21"/>
  <c r="L396" i="21" s="1"/>
  <c r="F238" i="21"/>
  <c r="J396" i="21" s="1"/>
  <c r="D238" i="21"/>
  <c r="H396" i="21" s="1"/>
  <c r="W236" i="21"/>
  <c r="T394" i="21" s="1"/>
  <c r="L236" i="21"/>
  <c r="P394" i="21" s="1"/>
  <c r="J236" i="21"/>
  <c r="N394" i="21" s="1"/>
  <c r="H236" i="21"/>
  <c r="L394" i="21" s="1"/>
  <c r="F236" i="21"/>
  <c r="J394" i="21" s="1"/>
  <c r="D236" i="21"/>
  <c r="H394" i="21" s="1"/>
  <c r="W234" i="21"/>
  <c r="T392" i="21" s="1"/>
  <c r="L234" i="21"/>
  <c r="P392" i="21" s="1"/>
  <c r="J234" i="21"/>
  <c r="N392" i="21" s="1"/>
  <c r="H234" i="21"/>
  <c r="L392" i="21" s="1"/>
  <c r="F234" i="21"/>
  <c r="J392" i="21" s="1"/>
  <c r="D234" i="21"/>
  <c r="H392" i="21" s="1"/>
  <c r="W225" i="21"/>
  <c r="T389" i="21" s="1"/>
  <c r="L225" i="21"/>
  <c r="P389" i="21" s="1"/>
  <c r="J225" i="21"/>
  <c r="N389" i="21" s="1"/>
  <c r="H225" i="21"/>
  <c r="L389" i="21" s="1"/>
  <c r="F225" i="21"/>
  <c r="J389" i="21" s="1"/>
  <c r="D225" i="21"/>
  <c r="H389" i="21" s="1"/>
  <c r="W223" i="21"/>
  <c r="T387" i="21" s="1"/>
  <c r="L223" i="21"/>
  <c r="P387" i="21" s="1"/>
  <c r="J223" i="21"/>
  <c r="N387" i="21" s="1"/>
  <c r="H223" i="21"/>
  <c r="L387" i="21" s="1"/>
  <c r="F223" i="21"/>
  <c r="J387" i="21" s="1"/>
  <c r="D223" i="21"/>
  <c r="H387" i="21" s="1"/>
  <c r="W221" i="21"/>
  <c r="T385" i="21" s="1"/>
  <c r="L221" i="21"/>
  <c r="P385" i="21" s="1"/>
  <c r="J221" i="21"/>
  <c r="N385" i="21" s="1"/>
  <c r="H221" i="21"/>
  <c r="L385" i="21" s="1"/>
  <c r="F221" i="21"/>
  <c r="J385" i="21" s="1"/>
  <c r="D221" i="21"/>
  <c r="H385" i="21" s="1"/>
  <c r="W212" i="21"/>
  <c r="T382" i="21" s="1"/>
  <c r="W210" i="21"/>
  <c r="T381" i="21" s="1"/>
  <c r="W208" i="21"/>
  <c r="T380" i="21" s="1"/>
  <c r="W206" i="21"/>
  <c r="T379" i="21" s="1"/>
  <c r="W204" i="21"/>
  <c r="T378" i="21" s="1"/>
  <c r="W202" i="21"/>
  <c r="T377" i="21" s="1"/>
  <c r="W200" i="21"/>
  <c r="T376" i="21" s="1"/>
  <c r="W198" i="21"/>
  <c r="T375" i="21" s="1"/>
  <c r="W196" i="21"/>
  <c r="T374" i="21" s="1"/>
  <c r="W194" i="21"/>
  <c r="T373" i="21" s="1"/>
  <c r="W192" i="21"/>
  <c r="T372" i="21" s="1"/>
  <c r="W190" i="21"/>
  <c r="T371" i="21" s="1"/>
  <c r="W188" i="21"/>
  <c r="T370" i="21" s="1"/>
  <c r="W186" i="21"/>
  <c r="T369" i="21" s="1"/>
  <c r="W184" i="21"/>
  <c r="L184" i="21"/>
  <c r="P368" i="21" s="1"/>
  <c r="J184" i="21"/>
  <c r="N368" i="21" s="1"/>
  <c r="H184" i="21"/>
  <c r="L368" i="21" s="1"/>
  <c r="F184" i="21"/>
  <c r="J368" i="21" s="1"/>
  <c r="D184" i="21"/>
  <c r="H368" i="21" s="1"/>
  <c r="W182" i="21"/>
  <c r="T367" i="21" s="1"/>
  <c r="W180" i="21"/>
  <c r="T366" i="21" s="1"/>
  <c r="W178" i="21"/>
  <c r="T365" i="21" s="1"/>
  <c r="W176" i="21"/>
  <c r="T364" i="21" s="1"/>
  <c r="W174" i="21"/>
  <c r="T363" i="21" s="1"/>
  <c r="W172" i="21"/>
  <c r="T362" i="21" s="1"/>
  <c r="W170" i="21"/>
  <c r="T361" i="21" s="1"/>
  <c r="W168" i="21"/>
  <c r="T360" i="21" s="1"/>
  <c r="W166" i="21"/>
  <c r="T359" i="21" s="1"/>
  <c r="W164" i="21"/>
  <c r="T358" i="21" s="1"/>
  <c r="W162" i="21"/>
  <c r="T357" i="21" s="1"/>
  <c r="W160" i="21"/>
  <c r="T356" i="21" s="1"/>
  <c r="W158" i="21"/>
  <c r="T355" i="21" s="1"/>
  <c r="W156" i="21"/>
  <c r="T354" i="21" s="1"/>
  <c r="W154" i="21"/>
  <c r="L154" i="21"/>
  <c r="P353" i="21" s="1"/>
  <c r="J154" i="21"/>
  <c r="N353" i="21" s="1"/>
  <c r="H154" i="21"/>
  <c r="L353" i="21" s="1"/>
  <c r="F154" i="21"/>
  <c r="J353" i="21" s="1"/>
  <c r="D154" i="21"/>
  <c r="H353" i="21" s="1"/>
  <c r="W152" i="21"/>
  <c r="T352" i="21" s="1"/>
  <c r="W150" i="21"/>
  <c r="T351" i="21" s="1"/>
  <c r="W148" i="21"/>
  <c r="T350" i="21" s="1"/>
  <c r="W146" i="21"/>
  <c r="T349" i="21" s="1"/>
  <c r="W144" i="21"/>
  <c r="T348" i="21" s="1"/>
  <c r="W142" i="21"/>
  <c r="T347" i="21" s="1"/>
  <c r="W140" i="21"/>
  <c r="T346" i="21" s="1"/>
  <c r="W138" i="21"/>
  <c r="T345" i="21" s="1"/>
  <c r="W136" i="21"/>
  <c r="T344" i="21" s="1"/>
  <c r="W134" i="21"/>
  <c r="T343" i="21" s="1"/>
  <c r="W132" i="21"/>
  <c r="T342" i="21" s="1"/>
  <c r="W130" i="21"/>
  <c r="T341" i="21" s="1"/>
  <c r="W128" i="21"/>
  <c r="T340" i="21" s="1"/>
  <c r="W126" i="21"/>
  <c r="T339" i="21" s="1"/>
  <c r="W124" i="21"/>
  <c r="L124" i="21"/>
  <c r="P338" i="21" s="1"/>
  <c r="J124" i="21"/>
  <c r="N338" i="21" s="1"/>
  <c r="H124" i="21"/>
  <c r="L338" i="21" s="1"/>
  <c r="F124" i="21"/>
  <c r="J338" i="21" s="1"/>
  <c r="D124" i="21"/>
  <c r="H338" i="21" s="1"/>
  <c r="W122" i="21"/>
  <c r="T337" i="21" s="1"/>
  <c r="W120" i="21"/>
  <c r="T336" i="21" s="1"/>
  <c r="W118" i="21"/>
  <c r="T335" i="21" s="1"/>
  <c r="W116" i="21"/>
  <c r="T334" i="21" s="1"/>
  <c r="W114" i="21"/>
  <c r="T333" i="21" s="1"/>
  <c r="W112" i="21"/>
  <c r="T332" i="21" s="1"/>
  <c r="W110" i="21"/>
  <c r="T331" i="21" s="1"/>
  <c r="W108" i="21"/>
  <c r="T330" i="21" s="1"/>
  <c r="W106" i="21"/>
  <c r="T329" i="21" s="1"/>
  <c r="W104" i="21"/>
  <c r="T328" i="21" s="1"/>
  <c r="W102" i="21"/>
  <c r="T327" i="21" s="1"/>
  <c r="W100" i="21"/>
  <c r="T326" i="21" s="1"/>
  <c r="W98" i="21"/>
  <c r="T325" i="21" s="1"/>
  <c r="W96" i="21"/>
  <c r="T324" i="21" s="1"/>
  <c r="W94" i="21"/>
  <c r="T323" i="21" s="1"/>
  <c r="L94" i="21"/>
  <c r="P323" i="21" s="1"/>
  <c r="J94" i="21"/>
  <c r="N323" i="21" s="1"/>
  <c r="H94" i="21"/>
  <c r="L323" i="21" s="1"/>
  <c r="F94" i="21"/>
  <c r="J323" i="21" s="1"/>
  <c r="D94" i="21"/>
  <c r="H323" i="21" s="1"/>
  <c r="W85" i="21"/>
  <c r="W83" i="21"/>
  <c r="W81" i="21"/>
  <c r="W79" i="21"/>
  <c r="W77" i="21"/>
  <c r="L77" i="21"/>
  <c r="P316" i="21" s="1"/>
  <c r="J77" i="21"/>
  <c r="N316" i="21" s="1"/>
  <c r="H77" i="21"/>
  <c r="L316" i="21" s="1"/>
  <c r="F77" i="21"/>
  <c r="J316" i="21" s="1"/>
  <c r="D77" i="21"/>
  <c r="H316" i="21" s="1"/>
  <c r="W75" i="21"/>
  <c r="T320" i="21" s="1"/>
  <c r="W73" i="21"/>
  <c r="T319" i="21" s="1"/>
  <c r="W71" i="21"/>
  <c r="T318" i="21" s="1"/>
  <c r="W69" i="21"/>
  <c r="T317" i="21" s="1"/>
  <c r="W67" i="21"/>
  <c r="T316" i="21" s="1"/>
  <c r="L67" i="21"/>
  <c r="P311" i="21" s="1"/>
  <c r="J67" i="21"/>
  <c r="N311" i="21" s="1"/>
  <c r="H67" i="21"/>
  <c r="L311" i="21" s="1"/>
  <c r="F67" i="21"/>
  <c r="J311" i="21" s="1"/>
  <c r="D67" i="21"/>
  <c r="H311" i="21" s="1"/>
  <c r="W65" i="21"/>
  <c r="T310" i="21" s="1"/>
  <c r="W63" i="21"/>
  <c r="T309" i="21" s="1"/>
  <c r="W61" i="21"/>
  <c r="T308" i="21" s="1"/>
  <c r="W59" i="21"/>
  <c r="T307" i="21" s="1"/>
  <c r="W57" i="21"/>
  <c r="L57" i="21"/>
  <c r="P306" i="21" s="1"/>
  <c r="J57" i="21"/>
  <c r="N306" i="21" s="1"/>
  <c r="H57" i="21"/>
  <c r="L306" i="21" s="1"/>
  <c r="F57" i="21"/>
  <c r="J306" i="21" s="1"/>
  <c r="D57" i="21"/>
  <c r="H306" i="21" s="1"/>
  <c r="W55" i="21"/>
  <c r="T305" i="21" s="1"/>
  <c r="W53" i="21"/>
  <c r="T304" i="21" s="1"/>
  <c r="W51" i="21"/>
  <c r="T303" i="21" s="1"/>
  <c r="W49" i="21"/>
  <c r="T302" i="21" s="1"/>
  <c r="W47" i="21"/>
  <c r="T301" i="21" s="1"/>
  <c r="L47" i="21"/>
  <c r="P301" i="21" s="1"/>
  <c r="J47" i="21"/>
  <c r="N301" i="21" s="1"/>
  <c r="H47" i="21"/>
  <c r="L301" i="21" s="1"/>
  <c r="F47" i="21"/>
  <c r="J301" i="21" s="1"/>
  <c r="D47" i="21"/>
  <c r="H301" i="21" s="1"/>
  <c r="W45" i="21"/>
  <c r="T300" i="21" s="1"/>
  <c r="W43" i="21"/>
  <c r="T299" i="21" s="1"/>
  <c r="W41" i="21"/>
  <c r="T298" i="21" s="1"/>
  <c r="W39" i="21"/>
  <c r="T297" i="21" s="1"/>
  <c r="W37" i="21"/>
  <c r="T296" i="21" s="1"/>
  <c r="L37" i="21"/>
  <c r="P296" i="21" s="1"/>
  <c r="J37" i="21"/>
  <c r="N296" i="21" s="1"/>
  <c r="H37" i="21"/>
  <c r="L296" i="21" s="1"/>
  <c r="F37" i="21"/>
  <c r="J296" i="21" s="1"/>
  <c r="D37" i="21"/>
  <c r="H296" i="21" s="1"/>
  <c r="W28" i="21"/>
  <c r="W26" i="21"/>
  <c r="W24" i="21"/>
  <c r="J13" i="21"/>
  <c r="D13" i="21"/>
  <c r="R382" i="20"/>
  <c r="R381" i="20"/>
  <c r="R380" i="20"/>
  <c r="R379" i="20"/>
  <c r="R378" i="20"/>
  <c r="R377" i="20"/>
  <c r="R376" i="20"/>
  <c r="R375" i="20"/>
  <c r="R374" i="20"/>
  <c r="R373" i="20"/>
  <c r="R372" i="20"/>
  <c r="R371" i="20"/>
  <c r="R370" i="20"/>
  <c r="R369" i="20"/>
  <c r="R368" i="20"/>
  <c r="R367" i="20"/>
  <c r="R366" i="20"/>
  <c r="R365" i="20"/>
  <c r="R364" i="20"/>
  <c r="R363" i="20"/>
  <c r="R362" i="20"/>
  <c r="R361" i="20"/>
  <c r="R360" i="20"/>
  <c r="R359" i="20"/>
  <c r="R358" i="20"/>
  <c r="R357" i="20"/>
  <c r="R356" i="20"/>
  <c r="R355" i="20"/>
  <c r="R354" i="20"/>
  <c r="R353" i="20"/>
  <c r="R352" i="20"/>
  <c r="R351" i="20"/>
  <c r="R350" i="20"/>
  <c r="R349" i="20"/>
  <c r="R348" i="20"/>
  <c r="R347" i="20"/>
  <c r="R346" i="20"/>
  <c r="R345" i="20"/>
  <c r="R344" i="20"/>
  <c r="R343" i="20"/>
  <c r="R342" i="20"/>
  <c r="R341" i="20"/>
  <c r="R340" i="20"/>
  <c r="R339" i="20"/>
  <c r="R338" i="20"/>
  <c r="R337" i="20"/>
  <c r="R336" i="20"/>
  <c r="R335" i="20"/>
  <c r="R334" i="20"/>
  <c r="R333" i="20"/>
  <c r="R332" i="20"/>
  <c r="R331" i="20"/>
  <c r="R330" i="20"/>
  <c r="R329" i="20"/>
  <c r="R328" i="20"/>
  <c r="R327" i="20"/>
  <c r="R326" i="20"/>
  <c r="R325" i="20"/>
  <c r="R324" i="20"/>
  <c r="R323" i="20"/>
  <c r="R320" i="20"/>
  <c r="R319" i="20"/>
  <c r="R318" i="20"/>
  <c r="R317" i="20"/>
  <c r="R316" i="20"/>
  <c r="T315" i="20"/>
  <c r="R315" i="20"/>
  <c r="T314" i="20"/>
  <c r="R314" i="20"/>
  <c r="R313" i="20"/>
  <c r="T312" i="20"/>
  <c r="R312" i="20"/>
  <c r="T311" i="20"/>
  <c r="R311" i="20"/>
  <c r="R310" i="20"/>
  <c r="R309" i="20"/>
  <c r="R308" i="20"/>
  <c r="R307" i="20"/>
  <c r="R306" i="20"/>
  <c r="R305" i="20"/>
  <c r="R304" i="20"/>
  <c r="R303" i="20"/>
  <c r="R302" i="20"/>
  <c r="R301" i="20"/>
  <c r="R300" i="20"/>
  <c r="R299" i="20"/>
  <c r="R298" i="20"/>
  <c r="R297" i="20"/>
  <c r="R296" i="20"/>
  <c r="F288" i="20"/>
  <c r="F286" i="20"/>
  <c r="P284" i="20"/>
  <c r="N293" i="20" s="1"/>
  <c r="F284" i="20"/>
  <c r="P282" i="20"/>
  <c r="F282" i="20"/>
  <c r="H268" i="20"/>
  <c r="V255" i="20"/>
  <c r="U255" i="20"/>
  <c r="T255" i="20"/>
  <c r="S255" i="20"/>
  <c r="R255" i="20"/>
  <c r="W251" i="20"/>
  <c r="T403" i="20" s="1"/>
  <c r="N251" i="20"/>
  <c r="P403" i="20" s="1"/>
  <c r="W249" i="20"/>
  <c r="T401" i="20" s="1"/>
  <c r="N249" i="20"/>
  <c r="P401" i="20" s="1"/>
  <c r="W247" i="20"/>
  <c r="T399" i="20" s="1"/>
  <c r="N247" i="20"/>
  <c r="P399" i="20" s="1"/>
  <c r="W238" i="20"/>
  <c r="T396" i="20" s="1"/>
  <c r="L238" i="20"/>
  <c r="P396" i="20" s="1"/>
  <c r="J238" i="20"/>
  <c r="N396" i="20" s="1"/>
  <c r="H238" i="20"/>
  <c r="L396" i="20" s="1"/>
  <c r="F238" i="20"/>
  <c r="J396" i="20" s="1"/>
  <c r="D238" i="20"/>
  <c r="H396" i="20" s="1"/>
  <c r="W236" i="20"/>
  <c r="T394" i="20" s="1"/>
  <c r="L236" i="20"/>
  <c r="P394" i="20" s="1"/>
  <c r="J236" i="20"/>
  <c r="N394" i="20" s="1"/>
  <c r="H236" i="20"/>
  <c r="L394" i="20" s="1"/>
  <c r="F236" i="20"/>
  <c r="J394" i="20" s="1"/>
  <c r="D236" i="20"/>
  <c r="H394" i="20" s="1"/>
  <c r="W234" i="20"/>
  <c r="T392" i="20" s="1"/>
  <c r="L234" i="20"/>
  <c r="P392" i="20" s="1"/>
  <c r="J234" i="20"/>
  <c r="N392" i="20" s="1"/>
  <c r="H234" i="20"/>
  <c r="L392" i="20" s="1"/>
  <c r="F234" i="20"/>
  <c r="J392" i="20" s="1"/>
  <c r="D234" i="20"/>
  <c r="H392" i="20" s="1"/>
  <c r="W225" i="20"/>
  <c r="T389" i="20" s="1"/>
  <c r="L225" i="20"/>
  <c r="P389" i="20" s="1"/>
  <c r="J225" i="20"/>
  <c r="N389" i="20" s="1"/>
  <c r="H225" i="20"/>
  <c r="L389" i="20" s="1"/>
  <c r="F225" i="20"/>
  <c r="J389" i="20" s="1"/>
  <c r="D225" i="20"/>
  <c r="H389" i="20" s="1"/>
  <c r="W223" i="20"/>
  <c r="T387" i="20" s="1"/>
  <c r="L223" i="20"/>
  <c r="P387" i="20" s="1"/>
  <c r="J223" i="20"/>
  <c r="N387" i="20" s="1"/>
  <c r="H223" i="20"/>
  <c r="L387" i="20" s="1"/>
  <c r="F223" i="20"/>
  <c r="J387" i="20" s="1"/>
  <c r="D223" i="20"/>
  <c r="H387" i="20" s="1"/>
  <c r="W221" i="20"/>
  <c r="T385" i="20" s="1"/>
  <c r="L221" i="20"/>
  <c r="P385" i="20" s="1"/>
  <c r="J221" i="20"/>
  <c r="N385" i="20" s="1"/>
  <c r="H221" i="20"/>
  <c r="L385" i="20" s="1"/>
  <c r="F221" i="20"/>
  <c r="J385" i="20" s="1"/>
  <c r="D221" i="20"/>
  <c r="H385" i="20" s="1"/>
  <c r="W212" i="20"/>
  <c r="T382" i="20" s="1"/>
  <c r="W210" i="20"/>
  <c r="T381" i="20" s="1"/>
  <c r="W208" i="20"/>
  <c r="T380" i="20" s="1"/>
  <c r="W206" i="20"/>
  <c r="T379" i="20" s="1"/>
  <c r="W204" i="20"/>
  <c r="T378" i="20" s="1"/>
  <c r="W202" i="20"/>
  <c r="T377" i="20" s="1"/>
  <c r="W200" i="20"/>
  <c r="T376" i="20" s="1"/>
  <c r="W198" i="20"/>
  <c r="T375" i="20" s="1"/>
  <c r="W196" i="20"/>
  <c r="T374" i="20" s="1"/>
  <c r="W194" i="20"/>
  <c r="T373" i="20" s="1"/>
  <c r="W192" i="20"/>
  <c r="T372" i="20" s="1"/>
  <c r="W190" i="20"/>
  <c r="T371" i="20" s="1"/>
  <c r="W188" i="20"/>
  <c r="T370" i="20" s="1"/>
  <c r="W186" i="20"/>
  <c r="T369" i="20" s="1"/>
  <c r="W184" i="20"/>
  <c r="T368" i="20" s="1"/>
  <c r="L184" i="20"/>
  <c r="P368" i="20" s="1"/>
  <c r="J184" i="20"/>
  <c r="N368" i="20" s="1"/>
  <c r="H184" i="20"/>
  <c r="L368" i="20" s="1"/>
  <c r="F184" i="20"/>
  <c r="J368" i="20" s="1"/>
  <c r="D184" i="20"/>
  <c r="H368" i="20" s="1"/>
  <c r="W182" i="20"/>
  <c r="T367" i="20" s="1"/>
  <c r="W180" i="20"/>
  <c r="T366" i="20" s="1"/>
  <c r="W178" i="20"/>
  <c r="T365" i="20" s="1"/>
  <c r="W176" i="20"/>
  <c r="T364" i="20" s="1"/>
  <c r="W174" i="20"/>
  <c r="T363" i="20" s="1"/>
  <c r="W172" i="20"/>
  <c r="T362" i="20" s="1"/>
  <c r="W170" i="20"/>
  <c r="T361" i="20" s="1"/>
  <c r="W168" i="20"/>
  <c r="T360" i="20" s="1"/>
  <c r="W166" i="20"/>
  <c r="T359" i="20" s="1"/>
  <c r="W164" i="20"/>
  <c r="T358" i="20" s="1"/>
  <c r="W162" i="20"/>
  <c r="T357" i="20" s="1"/>
  <c r="W160" i="20"/>
  <c r="T356" i="20" s="1"/>
  <c r="W158" i="20"/>
  <c r="T355" i="20" s="1"/>
  <c r="W156" i="20"/>
  <c r="T354" i="20" s="1"/>
  <c r="W154" i="20"/>
  <c r="L154" i="20"/>
  <c r="P353" i="20" s="1"/>
  <c r="J154" i="20"/>
  <c r="N353" i="20" s="1"/>
  <c r="H154" i="20"/>
  <c r="L353" i="20" s="1"/>
  <c r="F154" i="20"/>
  <c r="J353" i="20" s="1"/>
  <c r="D154" i="20"/>
  <c r="H353" i="20" s="1"/>
  <c r="W152" i="20"/>
  <c r="T352" i="20" s="1"/>
  <c r="W150" i="20"/>
  <c r="T351" i="20" s="1"/>
  <c r="W148" i="20"/>
  <c r="T350" i="20" s="1"/>
  <c r="W146" i="20"/>
  <c r="T349" i="20" s="1"/>
  <c r="W144" i="20"/>
  <c r="T348" i="20" s="1"/>
  <c r="W142" i="20"/>
  <c r="T347" i="20" s="1"/>
  <c r="W140" i="20"/>
  <c r="T346" i="20" s="1"/>
  <c r="W138" i="20"/>
  <c r="T345" i="20" s="1"/>
  <c r="W136" i="20"/>
  <c r="T344" i="20" s="1"/>
  <c r="W134" i="20"/>
  <c r="T343" i="20" s="1"/>
  <c r="W132" i="20"/>
  <c r="T342" i="20" s="1"/>
  <c r="W130" i="20"/>
  <c r="T341" i="20" s="1"/>
  <c r="W128" i="20"/>
  <c r="T340" i="20" s="1"/>
  <c r="W126" i="20"/>
  <c r="T339" i="20" s="1"/>
  <c r="W124" i="20"/>
  <c r="L124" i="20"/>
  <c r="P338" i="20" s="1"/>
  <c r="J124" i="20"/>
  <c r="N338" i="20" s="1"/>
  <c r="H124" i="20"/>
  <c r="L338" i="20" s="1"/>
  <c r="F124" i="20"/>
  <c r="J338" i="20" s="1"/>
  <c r="D124" i="20"/>
  <c r="H338" i="20" s="1"/>
  <c r="W122" i="20"/>
  <c r="T337" i="20" s="1"/>
  <c r="W120" i="20"/>
  <c r="T336" i="20" s="1"/>
  <c r="W118" i="20"/>
  <c r="T335" i="20" s="1"/>
  <c r="W116" i="20"/>
  <c r="T334" i="20" s="1"/>
  <c r="W114" i="20"/>
  <c r="T333" i="20" s="1"/>
  <c r="W112" i="20"/>
  <c r="T332" i="20" s="1"/>
  <c r="W110" i="20"/>
  <c r="T331" i="20" s="1"/>
  <c r="W108" i="20"/>
  <c r="T330" i="20" s="1"/>
  <c r="W106" i="20"/>
  <c r="T329" i="20" s="1"/>
  <c r="W104" i="20"/>
  <c r="T328" i="20" s="1"/>
  <c r="W102" i="20"/>
  <c r="T327" i="20" s="1"/>
  <c r="W100" i="20"/>
  <c r="T326" i="20" s="1"/>
  <c r="W98" i="20"/>
  <c r="T325" i="20" s="1"/>
  <c r="W96" i="20"/>
  <c r="T324" i="20" s="1"/>
  <c r="W94" i="20"/>
  <c r="T323" i="20" s="1"/>
  <c r="L94" i="20"/>
  <c r="P323" i="20" s="1"/>
  <c r="J94" i="20"/>
  <c r="N323" i="20" s="1"/>
  <c r="H94" i="20"/>
  <c r="L323" i="20" s="1"/>
  <c r="F94" i="20"/>
  <c r="J323" i="20" s="1"/>
  <c r="D94" i="20"/>
  <c r="H323" i="20" s="1"/>
  <c r="W85" i="20"/>
  <c r="W83" i="20"/>
  <c r="W81" i="20"/>
  <c r="W79" i="20"/>
  <c r="W77" i="20"/>
  <c r="L77" i="20"/>
  <c r="P316" i="20" s="1"/>
  <c r="J77" i="20"/>
  <c r="N316" i="20" s="1"/>
  <c r="H77" i="20"/>
  <c r="L316" i="20" s="1"/>
  <c r="F77" i="20"/>
  <c r="J316" i="20" s="1"/>
  <c r="D77" i="20"/>
  <c r="H316" i="20" s="1"/>
  <c r="W75" i="20"/>
  <c r="T320" i="20" s="1"/>
  <c r="W73" i="20"/>
  <c r="T319" i="20" s="1"/>
  <c r="W71" i="20"/>
  <c r="T318" i="20" s="1"/>
  <c r="W69" i="20"/>
  <c r="T317" i="20" s="1"/>
  <c r="W67" i="20"/>
  <c r="T316" i="20" s="1"/>
  <c r="L67" i="20"/>
  <c r="P311" i="20" s="1"/>
  <c r="J67" i="20"/>
  <c r="N311" i="20" s="1"/>
  <c r="H67" i="20"/>
  <c r="L311" i="20" s="1"/>
  <c r="F67" i="20"/>
  <c r="J311" i="20" s="1"/>
  <c r="D67" i="20"/>
  <c r="H311" i="20" s="1"/>
  <c r="W65" i="20"/>
  <c r="T310" i="20" s="1"/>
  <c r="W63" i="20"/>
  <c r="T309" i="20" s="1"/>
  <c r="W61" i="20"/>
  <c r="T308" i="20" s="1"/>
  <c r="W59" i="20"/>
  <c r="T307" i="20" s="1"/>
  <c r="W57" i="20"/>
  <c r="T306" i="20" s="1"/>
  <c r="L57" i="20"/>
  <c r="P306" i="20" s="1"/>
  <c r="J57" i="20"/>
  <c r="N306" i="20" s="1"/>
  <c r="H57" i="20"/>
  <c r="L306" i="20" s="1"/>
  <c r="F57" i="20"/>
  <c r="J306" i="20" s="1"/>
  <c r="D57" i="20"/>
  <c r="H306" i="20" s="1"/>
  <c r="W55" i="20"/>
  <c r="T305" i="20" s="1"/>
  <c r="W53" i="20"/>
  <c r="T304" i="20" s="1"/>
  <c r="W51" i="20"/>
  <c r="T303" i="20" s="1"/>
  <c r="W49" i="20"/>
  <c r="T302" i="20" s="1"/>
  <c r="W47" i="20"/>
  <c r="T301" i="20" s="1"/>
  <c r="L47" i="20"/>
  <c r="P301" i="20" s="1"/>
  <c r="J47" i="20"/>
  <c r="N301" i="20" s="1"/>
  <c r="H47" i="20"/>
  <c r="L301" i="20" s="1"/>
  <c r="F47" i="20"/>
  <c r="J301" i="20" s="1"/>
  <c r="D47" i="20"/>
  <c r="H301" i="20" s="1"/>
  <c r="W45" i="20"/>
  <c r="T300" i="20" s="1"/>
  <c r="W43" i="20"/>
  <c r="T299" i="20" s="1"/>
  <c r="W41" i="20"/>
  <c r="T298" i="20" s="1"/>
  <c r="W39" i="20"/>
  <c r="T297" i="20" s="1"/>
  <c r="W37" i="20"/>
  <c r="T296" i="20" s="1"/>
  <c r="L37" i="20"/>
  <c r="P296" i="20" s="1"/>
  <c r="J37" i="20"/>
  <c r="N296" i="20" s="1"/>
  <c r="H37" i="20"/>
  <c r="L296" i="20" s="1"/>
  <c r="F37" i="20"/>
  <c r="J296" i="20" s="1"/>
  <c r="D37" i="20"/>
  <c r="H296" i="20" s="1"/>
  <c r="W28" i="20"/>
  <c r="W26" i="20"/>
  <c r="W24" i="20"/>
  <c r="J13" i="20"/>
  <c r="D13" i="20"/>
  <c r="R382" i="19"/>
  <c r="R381" i="19"/>
  <c r="R380" i="19"/>
  <c r="R379" i="19"/>
  <c r="R378" i="19"/>
  <c r="R377" i="19"/>
  <c r="R376" i="19"/>
  <c r="R375" i="19"/>
  <c r="R374" i="19"/>
  <c r="R373" i="19"/>
  <c r="R372" i="19"/>
  <c r="R371" i="19"/>
  <c r="R370" i="19"/>
  <c r="R369" i="19"/>
  <c r="R368" i="19"/>
  <c r="R367" i="19"/>
  <c r="R366" i="19"/>
  <c r="R365" i="19"/>
  <c r="R364" i="19"/>
  <c r="R363" i="19"/>
  <c r="R362" i="19"/>
  <c r="R361" i="19"/>
  <c r="R360" i="19"/>
  <c r="R359" i="19"/>
  <c r="R358" i="19"/>
  <c r="R357" i="19"/>
  <c r="R356" i="19"/>
  <c r="R355" i="19"/>
  <c r="R354" i="19"/>
  <c r="R353" i="19"/>
  <c r="R352" i="19"/>
  <c r="R351" i="19"/>
  <c r="R350" i="19"/>
  <c r="R349" i="19"/>
  <c r="R348" i="19"/>
  <c r="R347" i="19"/>
  <c r="R346" i="19"/>
  <c r="R345" i="19"/>
  <c r="R344" i="19"/>
  <c r="R343" i="19"/>
  <c r="R342" i="19"/>
  <c r="R341" i="19"/>
  <c r="R340" i="19"/>
  <c r="R339" i="19"/>
  <c r="R338" i="19"/>
  <c r="R337" i="19"/>
  <c r="R336" i="19"/>
  <c r="R335" i="19"/>
  <c r="R334" i="19"/>
  <c r="R333" i="19"/>
  <c r="R332" i="19"/>
  <c r="R331" i="19"/>
  <c r="R330" i="19"/>
  <c r="R329" i="19"/>
  <c r="R328" i="19"/>
  <c r="R327" i="19"/>
  <c r="R326" i="19"/>
  <c r="R325" i="19"/>
  <c r="R324" i="19"/>
  <c r="R323" i="19"/>
  <c r="R320" i="19"/>
  <c r="R319" i="19"/>
  <c r="R318" i="19"/>
  <c r="R317" i="19"/>
  <c r="R316" i="19"/>
  <c r="T315" i="19"/>
  <c r="R315" i="19"/>
  <c r="T314" i="19"/>
  <c r="R314" i="19"/>
  <c r="R313" i="19"/>
  <c r="T312" i="19"/>
  <c r="R312" i="19"/>
  <c r="T311" i="19"/>
  <c r="R311" i="19"/>
  <c r="R310" i="19"/>
  <c r="R309" i="19"/>
  <c r="R308" i="19"/>
  <c r="R307" i="19"/>
  <c r="R306" i="19"/>
  <c r="R305" i="19"/>
  <c r="R304" i="19"/>
  <c r="R303" i="19"/>
  <c r="R302" i="19"/>
  <c r="R301" i="19"/>
  <c r="R300" i="19"/>
  <c r="R299" i="19"/>
  <c r="R298" i="19"/>
  <c r="R297" i="19"/>
  <c r="R296" i="19"/>
  <c r="F288" i="19"/>
  <c r="F286" i="19"/>
  <c r="P284" i="19"/>
  <c r="N293" i="19" s="1"/>
  <c r="F284" i="19"/>
  <c r="P282" i="19"/>
  <c r="F282" i="19"/>
  <c r="H268" i="19"/>
  <c r="V255" i="19"/>
  <c r="U255" i="19"/>
  <c r="T255" i="19"/>
  <c r="S255" i="19"/>
  <c r="R255" i="19"/>
  <c r="W251" i="19"/>
  <c r="T403" i="19" s="1"/>
  <c r="N251" i="19"/>
  <c r="P403" i="19" s="1"/>
  <c r="W249" i="19"/>
  <c r="T401" i="19" s="1"/>
  <c r="N249" i="19"/>
  <c r="P401" i="19" s="1"/>
  <c r="W247" i="19"/>
  <c r="T399" i="19" s="1"/>
  <c r="N247" i="19"/>
  <c r="P399" i="19" s="1"/>
  <c r="W238" i="19"/>
  <c r="T396" i="19" s="1"/>
  <c r="L238" i="19"/>
  <c r="P396" i="19" s="1"/>
  <c r="J238" i="19"/>
  <c r="N396" i="19" s="1"/>
  <c r="H238" i="19"/>
  <c r="L396" i="19" s="1"/>
  <c r="F238" i="19"/>
  <c r="J396" i="19" s="1"/>
  <c r="D238" i="19"/>
  <c r="H396" i="19" s="1"/>
  <c r="W236" i="19"/>
  <c r="T394" i="19" s="1"/>
  <c r="L236" i="19"/>
  <c r="P394" i="19" s="1"/>
  <c r="J236" i="19"/>
  <c r="N394" i="19" s="1"/>
  <c r="H236" i="19"/>
  <c r="L394" i="19" s="1"/>
  <c r="F236" i="19"/>
  <c r="J394" i="19" s="1"/>
  <c r="D236" i="19"/>
  <c r="H394" i="19" s="1"/>
  <c r="W234" i="19"/>
  <c r="T392" i="19" s="1"/>
  <c r="L234" i="19"/>
  <c r="P392" i="19" s="1"/>
  <c r="J234" i="19"/>
  <c r="N392" i="19" s="1"/>
  <c r="H234" i="19"/>
  <c r="L392" i="19" s="1"/>
  <c r="F234" i="19"/>
  <c r="J392" i="19" s="1"/>
  <c r="D234" i="19"/>
  <c r="H392" i="19" s="1"/>
  <c r="W225" i="19"/>
  <c r="T389" i="19" s="1"/>
  <c r="L225" i="19"/>
  <c r="P389" i="19" s="1"/>
  <c r="J225" i="19"/>
  <c r="N389" i="19" s="1"/>
  <c r="H225" i="19"/>
  <c r="L389" i="19" s="1"/>
  <c r="F225" i="19"/>
  <c r="J389" i="19" s="1"/>
  <c r="D225" i="19"/>
  <c r="H389" i="19" s="1"/>
  <c r="W223" i="19"/>
  <c r="T387" i="19" s="1"/>
  <c r="L223" i="19"/>
  <c r="P387" i="19" s="1"/>
  <c r="J223" i="19"/>
  <c r="N387" i="19" s="1"/>
  <c r="H223" i="19"/>
  <c r="L387" i="19" s="1"/>
  <c r="F223" i="19"/>
  <c r="J387" i="19" s="1"/>
  <c r="D223" i="19"/>
  <c r="H387" i="19" s="1"/>
  <c r="W221" i="19"/>
  <c r="T385" i="19" s="1"/>
  <c r="L221" i="19"/>
  <c r="P385" i="19" s="1"/>
  <c r="J221" i="19"/>
  <c r="N385" i="19" s="1"/>
  <c r="H221" i="19"/>
  <c r="L385" i="19" s="1"/>
  <c r="F221" i="19"/>
  <c r="J385" i="19" s="1"/>
  <c r="D221" i="19"/>
  <c r="H385" i="19" s="1"/>
  <c r="W212" i="19"/>
  <c r="T382" i="19" s="1"/>
  <c r="W210" i="19"/>
  <c r="T381" i="19" s="1"/>
  <c r="W208" i="19"/>
  <c r="T380" i="19" s="1"/>
  <c r="W206" i="19"/>
  <c r="T379" i="19" s="1"/>
  <c r="W204" i="19"/>
  <c r="T378" i="19" s="1"/>
  <c r="W202" i="19"/>
  <c r="T377" i="19" s="1"/>
  <c r="W200" i="19"/>
  <c r="T376" i="19" s="1"/>
  <c r="W198" i="19"/>
  <c r="T375" i="19" s="1"/>
  <c r="W196" i="19"/>
  <c r="T374" i="19" s="1"/>
  <c r="W194" i="19"/>
  <c r="T373" i="19" s="1"/>
  <c r="W192" i="19"/>
  <c r="T372" i="19" s="1"/>
  <c r="W190" i="19"/>
  <c r="T371" i="19" s="1"/>
  <c r="W188" i="19"/>
  <c r="T370" i="19" s="1"/>
  <c r="W186" i="19"/>
  <c r="T369" i="19" s="1"/>
  <c r="W184" i="19"/>
  <c r="L184" i="19"/>
  <c r="P368" i="19" s="1"/>
  <c r="J184" i="19"/>
  <c r="N368" i="19" s="1"/>
  <c r="H184" i="19"/>
  <c r="L368" i="19" s="1"/>
  <c r="F184" i="19"/>
  <c r="J368" i="19" s="1"/>
  <c r="D184" i="19"/>
  <c r="H368" i="19" s="1"/>
  <c r="W182" i="19"/>
  <c r="T367" i="19" s="1"/>
  <c r="W180" i="19"/>
  <c r="T366" i="19" s="1"/>
  <c r="W178" i="19"/>
  <c r="T365" i="19" s="1"/>
  <c r="W176" i="19"/>
  <c r="T364" i="19" s="1"/>
  <c r="W174" i="19"/>
  <c r="T363" i="19" s="1"/>
  <c r="W172" i="19"/>
  <c r="T362" i="19" s="1"/>
  <c r="W170" i="19"/>
  <c r="T361" i="19" s="1"/>
  <c r="W168" i="19"/>
  <c r="T360" i="19" s="1"/>
  <c r="W166" i="19"/>
  <c r="T359" i="19" s="1"/>
  <c r="W164" i="19"/>
  <c r="T358" i="19" s="1"/>
  <c r="W162" i="19"/>
  <c r="T357" i="19" s="1"/>
  <c r="W160" i="19"/>
  <c r="T356" i="19" s="1"/>
  <c r="W158" i="19"/>
  <c r="T355" i="19" s="1"/>
  <c r="W156" i="19"/>
  <c r="T354" i="19" s="1"/>
  <c r="W154" i="19"/>
  <c r="L154" i="19"/>
  <c r="P353" i="19" s="1"/>
  <c r="J154" i="19"/>
  <c r="N353" i="19" s="1"/>
  <c r="H154" i="19"/>
  <c r="L353" i="19" s="1"/>
  <c r="F154" i="19"/>
  <c r="J353" i="19" s="1"/>
  <c r="D154" i="19"/>
  <c r="H353" i="19" s="1"/>
  <c r="W152" i="19"/>
  <c r="T352" i="19" s="1"/>
  <c r="W150" i="19"/>
  <c r="T351" i="19" s="1"/>
  <c r="W148" i="19"/>
  <c r="T350" i="19" s="1"/>
  <c r="W146" i="19"/>
  <c r="T349" i="19" s="1"/>
  <c r="W144" i="19"/>
  <c r="T348" i="19" s="1"/>
  <c r="W142" i="19"/>
  <c r="T347" i="19" s="1"/>
  <c r="W140" i="19"/>
  <c r="T346" i="19" s="1"/>
  <c r="W138" i="19"/>
  <c r="T345" i="19" s="1"/>
  <c r="W136" i="19"/>
  <c r="T344" i="19" s="1"/>
  <c r="W134" i="19"/>
  <c r="T343" i="19" s="1"/>
  <c r="W132" i="19"/>
  <c r="T342" i="19" s="1"/>
  <c r="W130" i="19"/>
  <c r="T341" i="19" s="1"/>
  <c r="W128" i="19"/>
  <c r="T340" i="19" s="1"/>
  <c r="W126" i="19"/>
  <c r="T339" i="19" s="1"/>
  <c r="W124" i="19"/>
  <c r="L124" i="19"/>
  <c r="P338" i="19" s="1"/>
  <c r="J124" i="19"/>
  <c r="N338" i="19" s="1"/>
  <c r="H124" i="19"/>
  <c r="L338" i="19" s="1"/>
  <c r="F124" i="19"/>
  <c r="J338" i="19" s="1"/>
  <c r="D124" i="19"/>
  <c r="H338" i="19" s="1"/>
  <c r="W122" i="19"/>
  <c r="T337" i="19" s="1"/>
  <c r="W120" i="19"/>
  <c r="T336" i="19" s="1"/>
  <c r="W118" i="19"/>
  <c r="T335" i="19" s="1"/>
  <c r="W116" i="19"/>
  <c r="T334" i="19" s="1"/>
  <c r="W114" i="19"/>
  <c r="T333" i="19" s="1"/>
  <c r="W112" i="19"/>
  <c r="T332" i="19" s="1"/>
  <c r="W110" i="19"/>
  <c r="T331" i="19" s="1"/>
  <c r="W108" i="19"/>
  <c r="T330" i="19" s="1"/>
  <c r="W106" i="19"/>
  <c r="T329" i="19" s="1"/>
  <c r="W104" i="19"/>
  <c r="T328" i="19" s="1"/>
  <c r="W102" i="19"/>
  <c r="T327" i="19" s="1"/>
  <c r="W100" i="19"/>
  <c r="T326" i="19" s="1"/>
  <c r="W98" i="19"/>
  <c r="T325" i="19" s="1"/>
  <c r="W96" i="19"/>
  <c r="T324" i="19" s="1"/>
  <c r="W94" i="19"/>
  <c r="T323" i="19" s="1"/>
  <c r="L94" i="19"/>
  <c r="P323" i="19" s="1"/>
  <c r="J94" i="19"/>
  <c r="N323" i="19" s="1"/>
  <c r="H94" i="19"/>
  <c r="L323" i="19" s="1"/>
  <c r="F94" i="19"/>
  <c r="J323" i="19" s="1"/>
  <c r="D94" i="19"/>
  <c r="H323" i="19" s="1"/>
  <c r="W85" i="19"/>
  <c r="W83" i="19"/>
  <c r="W81" i="19"/>
  <c r="W79" i="19"/>
  <c r="W77" i="19"/>
  <c r="L77" i="19"/>
  <c r="P316" i="19" s="1"/>
  <c r="J77" i="19"/>
  <c r="N316" i="19" s="1"/>
  <c r="H77" i="19"/>
  <c r="L316" i="19" s="1"/>
  <c r="F77" i="19"/>
  <c r="J316" i="19" s="1"/>
  <c r="D77" i="19"/>
  <c r="H316" i="19" s="1"/>
  <c r="W75" i="19"/>
  <c r="T320" i="19" s="1"/>
  <c r="W73" i="19"/>
  <c r="T319" i="19" s="1"/>
  <c r="W71" i="19"/>
  <c r="T318" i="19" s="1"/>
  <c r="W69" i="19"/>
  <c r="T317" i="19" s="1"/>
  <c r="W67" i="19"/>
  <c r="T316" i="19" s="1"/>
  <c r="L67" i="19"/>
  <c r="P311" i="19" s="1"/>
  <c r="J67" i="19"/>
  <c r="N311" i="19" s="1"/>
  <c r="H67" i="19"/>
  <c r="L311" i="19" s="1"/>
  <c r="F67" i="19"/>
  <c r="J311" i="19" s="1"/>
  <c r="D67" i="19"/>
  <c r="H311" i="19" s="1"/>
  <c r="W65" i="19"/>
  <c r="T310" i="19" s="1"/>
  <c r="W63" i="19"/>
  <c r="T309" i="19" s="1"/>
  <c r="W61" i="19"/>
  <c r="T308" i="19" s="1"/>
  <c r="W59" i="19"/>
  <c r="T307" i="19" s="1"/>
  <c r="W57" i="19"/>
  <c r="T306" i="19" s="1"/>
  <c r="L57" i="19"/>
  <c r="P306" i="19" s="1"/>
  <c r="J57" i="19"/>
  <c r="N306" i="19" s="1"/>
  <c r="H57" i="19"/>
  <c r="L306" i="19" s="1"/>
  <c r="F57" i="19"/>
  <c r="J306" i="19" s="1"/>
  <c r="D57" i="19"/>
  <c r="H306" i="19" s="1"/>
  <c r="W55" i="19"/>
  <c r="T305" i="19" s="1"/>
  <c r="W53" i="19"/>
  <c r="T304" i="19" s="1"/>
  <c r="W51" i="19"/>
  <c r="T303" i="19" s="1"/>
  <c r="W49" i="19"/>
  <c r="T302" i="19" s="1"/>
  <c r="W47" i="19"/>
  <c r="T301" i="19" s="1"/>
  <c r="L47" i="19"/>
  <c r="P301" i="19" s="1"/>
  <c r="J47" i="19"/>
  <c r="N301" i="19" s="1"/>
  <c r="H47" i="19"/>
  <c r="L301" i="19" s="1"/>
  <c r="F47" i="19"/>
  <c r="J301" i="19" s="1"/>
  <c r="D47" i="19"/>
  <c r="H301" i="19" s="1"/>
  <c r="W45" i="19"/>
  <c r="T300" i="19" s="1"/>
  <c r="W43" i="19"/>
  <c r="T299" i="19" s="1"/>
  <c r="W41" i="19"/>
  <c r="T298" i="19" s="1"/>
  <c r="W39" i="19"/>
  <c r="T297" i="19" s="1"/>
  <c r="W37" i="19"/>
  <c r="T296" i="19" s="1"/>
  <c r="L37" i="19"/>
  <c r="P296" i="19" s="1"/>
  <c r="J37" i="19"/>
  <c r="N296" i="19" s="1"/>
  <c r="H37" i="19"/>
  <c r="L296" i="19" s="1"/>
  <c r="F37" i="19"/>
  <c r="J296" i="19" s="1"/>
  <c r="D37" i="19"/>
  <c r="H296" i="19" s="1"/>
  <c r="W28" i="19"/>
  <c r="W26" i="19"/>
  <c r="W24" i="19"/>
  <c r="J13" i="19"/>
  <c r="D13" i="19"/>
  <c r="R382" i="18"/>
  <c r="R381" i="18"/>
  <c r="R380" i="18"/>
  <c r="R379" i="18"/>
  <c r="R378" i="18"/>
  <c r="R377" i="18"/>
  <c r="R376" i="18"/>
  <c r="R375" i="18"/>
  <c r="R374" i="18"/>
  <c r="R373" i="18"/>
  <c r="R372" i="18"/>
  <c r="R371" i="18"/>
  <c r="R370" i="18"/>
  <c r="R369" i="18"/>
  <c r="R368" i="18"/>
  <c r="R367" i="18"/>
  <c r="R366" i="18"/>
  <c r="R365" i="18"/>
  <c r="R364" i="18"/>
  <c r="R363" i="18"/>
  <c r="R362" i="18"/>
  <c r="R361" i="18"/>
  <c r="R360" i="18"/>
  <c r="R359" i="18"/>
  <c r="R358" i="18"/>
  <c r="R357" i="18"/>
  <c r="R356" i="18"/>
  <c r="R355" i="18"/>
  <c r="R354" i="18"/>
  <c r="R353" i="18"/>
  <c r="R352" i="18"/>
  <c r="R351" i="18"/>
  <c r="R350" i="18"/>
  <c r="R349" i="18"/>
  <c r="R348" i="18"/>
  <c r="R347" i="18"/>
  <c r="R346" i="18"/>
  <c r="R345" i="18"/>
  <c r="R344" i="18"/>
  <c r="R343" i="18"/>
  <c r="R342" i="18"/>
  <c r="R341" i="18"/>
  <c r="R340" i="18"/>
  <c r="R339" i="18"/>
  <c r="R338" i="18"/>
  <c r="R337" i="18"/>
  <c r="R336" i="18"/>
  <c r="R335" i="18"/>
  <c r="R334" i="18"/>
  <c r="R333" i="18"/>
  <c r="R332" i="18"/>
  <c r="R331" i="18"/>
  <c r="R330" i="18"/>
  <c r="R329" i="18"/>
  <c r="R328" i="18"/>
  <c r="R327" i="18"/>
  <c r="R326" i="18"/>
  <c r="R325" i="18"/>
  <c r="R324" i="18"/>
  <c r="R323" i="18"/>
  <c r="R320" i="18"/>
  <c r="R319" i="18"/>
  <c r="R318" i="18"/>
  <c r="R317" i="18"/>
  <c r="R316" i="18"/>
  <c r="T315" i="18"/>
  <c r="R315" i="18"/>
  <c r="T314" i="18"/>
  <c r="R314" i="18"/>
  <c r="R313" i="18"/>
  <c r="T312" i="18"/>
  <c r="R312" i="18"/>
  <c r="T311" i="18"/>
  <c r="R311" i="18"/>
  <c r="R310" i="18"/>
  <c r="R309" i="18"/>
  <c r="R308" i="18"/>
  <c r="R307" i="18"/>
  <c r="R306" i="18"/>
  <c r="R305" i="18"/>
  <c r="R304" i="18"/>
  <c r="R303" i="18"/>
  <c r="R302" i="18"/>
  <c r="R301" i="18"/>
  <c r="R300" i="18"/>
  <c r="R299" i="18"/>
  <c r="R298" i="18"/>
  <c r="R297" i="18"/>
  <c r="R296" i="18"/>
  <c r="F288" i="18"/>
  <c r="F286" i="18"/>
  <c r="P284" i="18"/>
  <c r="N293" i="18" s="1"/>
  <c r="F284" i="18"/>
  <c r="P282" i="18"/>
  <c r="F282" i="18"/>
  <c r="H268" i="18"/>
  <c r="V255" i="18"/>
  <c r="U255" i="18"/>
  <c r="T255" i="18"/>
  <c r="S255" i="18"/>
  <c r="R255" i="18"/>
  <c r="W251" i="18"/>
  <c r="T403" i="18" s="1"/>
  <c r="N251" i="18"/>
  <c r="P403" i="18" s="1"/>
  <c r="W249" i="18"/>
  <c r="T401" i="18" s="1"/>
  <c r="N249" i="18"/>
  <c r="P401" i="18" s="1"/>
  <c r="W247" i="18"/>
  <c r="T399" i="18" s="1"/>
  <c r="N247" i="18"/>
  <c r="P399" i="18" s="1"/>
  <c r="W238" i="18"/>
  <c r="T396" i="18" s="1"/>
  <c r="L238" i="18"/>
  <c r="P396" i="18" s="1"/>
  <c r="J238" i="18"/>
  <c r="N396" i="18" s="1"/>
  <c r="H238" i="18"/>
  <c r="L396" i="18" s="1"/>
  <c r="F238" i="18"/>
  <c r="J396" i="18" s="1"/>
  <c r="D238" i="18"/>
  <c r="H396" i="18" s="1"/>
  <c r="W236" i="18"/>
  <c r="T394" i="18" s="1"/>
  <c r="L236" i="18"/>
  <c r="P394" i="18" s="1"/>
  <c r="J236" i="18"/>
  <c r="N394" i="18" s="1"/>
  <c r="H236" i="18"/>
  <c r="L394" i="18" s="1"/>
  <c r="F236" i="18"/>
  <c r="J394" i="18" s="1"/>
  <c r="D236" i="18"/>
  <c r="H394" i="18" s="1"/>
  <c r="W234" i="18"/>
  <c r="T392" i="18" s="1"/>
  <c r="L234" i="18"/>
  <c r="P392" i="18" s="1"/>
  <c r="J234" i="18"/>
  <c r="N392" i="18" s="1"/>
  <c r="H234" i="18"/>
  <c r="L392" i="18" s="1"/>
  <c r="F234" i="18"/>
  <c r="J392" i="18" s="1"/>
  <c r="D234" i="18"/>
  <c r="H392" i="18" s="1"/>
  <c r="W225" i="18"/>
  <c r="T389" i="18" s="1"/>
  <c r="L225" i="18"/>
  <c r="P389" i="18" s="1"/>
  <c r="J225" i="18"/>
  <c r="N389" i="18" s="1"/>
  <c r="H225" i="18"/>
  <c r="L389" i="18" s="1"/>
  <c r="F225" i="18"/>
  <c r="J389" i="18" s="1"/>
  <c r="D225" i="18"/>
  <c r="H389" i="18" s="1"/>
  <c r="W223" i="18"/>
  <c r="T387" i="18" s="1"/>
  <c r="L223" i="18"/>
  <c r="P387" i="18" s="1"/>
  <c r="J223" i="18"/>
  <c r="N387" i="18" s="1"/>
  <c r="H223" i="18"/>
  <c r="L387" i="18" s="1"/>
  <c r="F223" i="18"/>
  <c r="J387" i="18" s="1"/>
  <c r="D223" i="18"/>
  <c r="H387" i="18" s="1"/>
  <c r="W221" i="18"/>
  <c r="T385" i="18" s="1"/>
  <c r="L221" i="18"/>
  <c r="P385" i="18" s="1"/>
  <c r="J221" i="18"/>
  <c r="N385" i="18" s="1"/>
  <c r="H221" i="18"/>
  <c r="L385" i="18" s="1"/>
  <c r="F221" i="18"/>
  <c r="J385" i="18" s="1"/>
  <c r="D221" i="18"/>
  <c r="H385" i="18" s="1"/>
  <c r="W212" i="18"/>
  <c r="T382" i="18" s="1"/>
  <c r="W210" i="18"/>
  <c r="T381" i="18" s="1"/>
  <c r="W208" i="18"/>
  <c r="T380" i="18" s="1"/>
  <c r="W206" i="18"/>
  <c r="T379" i="18" s="1"/>
  <c r="W204" i="18"/>
  <c r="T378" i="18" s="1"/>
  <c r="W202" i="18"/>
  <c r="T377" i="18" s="1"/>
  <c r="W200" i="18"/>
  <c r="T376" i="18" s="1"/>
  <c r="W198" i="18"/>
  <c r="T375" i="18" s="1"/>
  <c r="W196" i="18"/>
  <c r="T374" i="18" s="1"/>
  <c r="W194" i="18"/>
  <c r="T373" i="18" s="1"/>
  <c r="W192" i="18"/>
  <c r="T372" i="18" s="1"/>
  <c r="W190" i="18"/>
  <c r="T371" i="18" s="1"/>
  <c r="W188" i="18"/>
  <c r="T370" i="18" s="1"/>
  <c r="W186" i="18"/>
  <c r="T369" i="18" s="1"/>
  <c r="W184" i="18"/>
  <c r="T368" i="18" s="1"/>
  <c r="L184" i="18"/>
  <c r="P368" i="18" s="1"/>
  <c r="J184" i="18"/>
  <c r="N368" i="18" s="1"/>
  <c r="H184" i="18"/>
  <c r="L368" i="18" s="1"/>
  <c r="F184" i="18"/>
  <c r="J368" i="18" s="1"/>
  <c r="D184" i="18"/>
  <c r="H368" i="18" s="1"/>
  <c r="W182" i="18"/>
  <c r="T367" i="18" s="1"/>
  <c r="W180" i="18"/>
  <c r="T366" i="18" s="1"/>
  <c r="W178" i="18"/>
  <c r="T365" i="18" s="1"/>
  <c r="W176" i="18"/>
  <c r="T364" i="18" s="1"/>
  <c r="W174" i="18"/>
  <c r="T363" i="18" s="1"/>
  <c r="W172" i="18"/>
  <c r="T362" i="18" s="1"/>
  <c r="W170" i="18"/>
  <c r="T361" i="18" s="1"/>
  <c r="W168" i="18"/>
  <c r="T360" i="18" s="1"/>
  <c r="W166" i="18"/>
  <c r="T359" i="18" s="1"/>
  <c r="W164" i="18"/>
  <c r="T358" i="18" s="1"/>
  <c r="W162" i="18"/>
  <c r="T357" i="18" s="1"/>
  <c r="W160" i="18"/>
  <c r="T356" i="18" s="1"/>
  <c r="W158" i="18"/>
  <c r="T355" i="18" s="1"/>
  <c r="W156" i="18"/>
  <c r="T354" i="18" s="1"/>
  <c r="W154" i="18"/>
  <c r="L154" i="18"/>
  <c r="P353" i="18" s="1"/>
  <c r="J154" i="18"/>
  <c r="N353" i="18" s="1"/>
  <c r="H154" i="18"/>
  <c r="L353" i="18" s="1"/>
  <c r="F154" i="18"/>
  <c r="J353" i="18" s="1"/>
  <c r="D154" i="18"/>
  <c r="H353" i="18" s="1"/>
  <c r="W152" i="18"/>
  <c r="T352" i="18" s="1"/>
  <c r="W150" i="18"/>
  <c r="T351" i="18" s="1"/>
  <c r="W148" i="18"/>
  <c r="T350" i="18" s="1"/>
  <c r="W146" i="18"/>
  <c r="T349" i="18" s="1"/>
  <c r="W144" i="18"/>
  <c r="T348" i="18" s="1"/>
  <c r="W142" i="18"/>
  <c r="T347" i="18" s="1"/>
  <c r="W140" i="18"/>
  <c r="T346" i="18" s="1"/>
  <c r="W138" i="18"/>
  <c r="T345" i="18" s="1"/>
  <c r="W136" i="18"/>
  <c r="T344" i="18" s="1"/>
  <c r="W134" i="18"/>
  <c r="T343" i="18" s="1"/>
  <c r="W132" i="18"/>
  <c r="T342" i="18" s="1"/>
  <c r="W130" i="18"/>
  <c r="T341" i="18" s="1"/>
  <c r="W128" i="18"/>
  <c r="T340" i="18" s="1"/>
  <c r="W126" i="18"/>
  <c r="T339" i="18" s="1"/>
  <c r="W124" i="18"/>
  <c r="L124" i="18"/>
  <c r="P338" i="18" s="1"/>
  <c r="J124" i="18"/>
  <c r="N338" i="18" s="1"/>
  <c r="H124" i="18"/>
  <c r="L338" i="18" s="1"/>
  <c r="F124" i="18"/>
  <c r="J338" i="18" s="1"/>
  <c r="D124" i="18"/>
  <c r="H338" i="18" s="1"/>
  <c r="W122" i="18"/>
  <c r="T337" i="18" s="1"/>
  <c r="W120" i="18"/>
  <c r="T336" i="18" s="1"/>
  <c r="W118" i="18"/>
  <c r="T335" i="18" s="1"/>
  <c r="W116" i="18"/>
  <c r="T334" i="18" s="1"/>
  <c r="W114" i="18"/>
  <c r="T333" i="18" s="1"/>
  <c r="W112" i="18"/>
  <c r="T332" i="18" s="1"/>
  <c r="W110" i="18"/>
  <c r="T331" i="18" s="1"/>
  <c r="W108" i="18"/>
  <c r="T330" i="18" s="1"/>
  <c r="W106" i="18"/>
  <c r="T329" i="18" s="1"/>
  <c r="W104" i="18"/>
  <c r="T328" i="18" s="1"/>
  <c r="W102" i="18"/>
  <c r="T327" i="18" s="1"/>
  <c r="W100" i="18"/>
  <c r="T326" i="18" s="1"/>
  <c r="W98" i="18"/>
  <c r="T325" i="18" s="1"/>
  <c r="W96" i="18"/>
  <c r="T324" i="18" s="1"/>
  <c r="W94" i="18"/>
  <c r="T323" i="18" s="1"/>
  <c r="L94" i="18"/>
  <c r="P323" i="18" s="1"/>
  <c r="J94" i="18"/>
  <c r="N323" i="18" s="1"/>
  <c r="H94" i="18"/>
  <c r="L323" i="18" s="1"/>
  <c r="F94" i="18"/>
  <c r="J323" i="18" s="1"/>
  <c r="D94" i="18"/>
  <c r="H323" i="18" s="1"/>
  <c r="W85" i="18"/>
  <c r="W83" i="18"/>
  <c r="W81" i="18"/>
  <c r="W79" i="18"/>
  <c r="W77" i="18"/>
  <c r="L77" i="18"/>
  <c r="P316" i="18" s="1"/>
  <c r="J77" i="18"/>
  <c r="N316" i="18" s="1"/>
  <c r="H77" i="18"/>
  <c r="L316" i="18" s="1"/>
  <c r="F77" i="18"/>
  <c r="J316" i="18" s="1"/>
  <c r="D77" i="18"/>
  <c r="H316" i="18" s="1"/>
  <c r="W75" i="18"/>
  <c r="T320" i="18" s="1"/>
  <c r="W73" i="18"/>
  <c r="T319" i="18" s="1"/>
  <c r="W71" i="18"/>
  <c r="T318" i="18" s="1"/>
  <c r="W69" i="18"/>
  <c r="T317" i="18" s="1"/>
  <c r="W67" i="18"/>
  <c r="T316" i="18" s="1"/>
  <c r="L67" i="18"/>
  <c r="P311" i="18" s="1"/>
  <c r="J67" i="18"/>
  <c r="N311" i="18" s="1"/>
  <c r="H67" i="18"/>
  <c r="L311" i="18" s="1"/>
  <c r="F67" i="18"/>
  <c r="J311" i="18" s="1"/>
  <c r="D67" i="18"/>
  <c r="H311" i="18" s="1"/>
  <c r="W65" i="18"/>
  <c r="T310" i="18" s="1"/>
  <c r="W63" i="18"/>
  <c r="T309" i="18" s="1"/>
  <c r="W61" i="18"/>
  <c r="T308" i="18" s="1"/>
  <c r="W59" i="18"/>
  <c r="T307" i="18" s="1"/>
  <c r="W57" i="18"/>
  <c r="T306" i="18" s="1"/>
  <c r="L57" i="18"/>
  <c r="P306" i="18" s="1"/>
  <c r="J57" i="18"/>
  <c r="N306" i="18" s="1"/>
  <c r="H57" i="18"/>
  <c r="L306" i="18" s="1"/>
  <c r="F57" i="18"/>
  <c r="J306" i="18" s="1"/>
  <c r="D57" i="18"/>
  <c r="H306" i="18" s="1"/>
  <c r="W55" i="18"/>
  <c r="T305" i="18" s="1"/>
  <c r="W53" i="18"/>
  <c r="T304" i="18" s="1"/>
  <c r="W51" i="18"/>
  <c r="T303" i="18" s="1"/>
  <c r="W49" i="18"/>
  <c r="T302" i="18" s="1"/>
  <c r="W47" i="18"/>
  <c r="T301" i="18" s="1"/>
  <c r="L47" i="18"/>
  <c r="P301" i="18" s="1"/>
  <c r="J47" i="18"/>
  <c r="N301" i="18" s="1"/>
  <c r="H47" i="18"/>
  <c r="L301" i="18" s="1"/>
  <c r="F47" i="18"/>
  <c r="J301" i="18" s="1"/>
  <c r="D47" i="18"/>
  <c r="H301" i="18" s="1"/>
  <c r="W45" i="18"/>
  <c r="T300" i="18" s="1"/>
  <c r="W43" i="18"/>
  <c r="T299" i="18" s="1"/>
  <c r="W41" i="18"/>
  <c r="T298" i="18" s="1"/>
  <c r="W39" i="18"/>
  <c r="T297" i="18" s="1"/>
  <c r="W37" i="18"/>
  <c r="T296" i="18" s="1"/>
  <c r="L37" i="18"/>
  <c r="P296" i="18" s="1"/>
  <c r="J37" i="18"/>
  <c r="N296" i="18" s="1"/>
  <c r="H37" i="18"/>
  <c r="L296" i="18" s="1"/>
  <c r="F37" i="18"/>
  <c r="J296" i="18" s="1"/>
  <c r="D37" i="18"/>
  <c r="H296" i="18" s="1"/>
  <c r="W28" i="18"/>
  <c r="W26" i="18"/>
  <c r="W24" i="18"/>
  <c r="J13" i="18"/>
  <c r="D13" i="18"/>
  <c r="R382" i="17"/>
  <c r="R381" i="17"/>
  <c r="R380" i="17"/>
  <c r="R379" i="17"/>
  <c r="R378" i="17"/>
  <c r="R377" i="17"/>
  <c r="R376" i="17"/>
  <c r="R375" i="17"/>
  <c r="R374" i="17"/>
  <c r="R373" i="17"/>
  <c r="R372" i="17"/>
  <c r="R371" i="17"/>
  <c r="R370" i="17"/>
  <c r="R369" i="17"/>
  <c r="R368" i="17"/>
  <c r="R367" i="17"/>
  <c r="R366" i="17"/>
  <c r="R365" i="17"/>
  <c r="R364" i="17"/>
  <c r="R363" i="17"/>
  <c r="R362" i="17"/>
  <c r="R361" i="17"/>
  <c r="R360" i="17"/>
  <c r="R359" i="17"/>
  <c r="R358" i="17"/>
  <c r="R357" i="17"/>
  <c r="R356" i="17"/>
  <c r="R355" i="17"/>
  <c r="R354" i="17"/>
  <c r="R353" i="17"/>
  <c r="R352" i="17"/>
  <c r="R351" i="17"/>
  <c r="R350" i="17"/>
  <c r="R349" i="17"/>
  <c r="R348" i="17"/>
  <c r="R347" i="17"/>
  <c r="R346" i="17"/>
  <c r="R345" i="17"/>
  <c r="R344" i="17"/>
  <c r="R343" i="17"/>
  <c r="R342" i="17"/>
  <c r="R341" i="17"/>
  <c r="R340" i="17"/>
  <c r="R339" i="17"/>
  <c r="R338" i="17"/>
  <c r="R337" i="17"/>
  <c r="R336" i="17"/>
  <c r="R335" i="17"/>
  <c r="R334" i="17"/>
  <c r="R333" i="17"/>
  <c r="R332" i="17"/>
  <c r="R331" i="17"/>
  <c r="R330" i="17"/>
  <c r="R329" i="17"/>
  <c r="R328" i="17"/>
  <c r="R327" i="17"/>
  <c r="R326" i="17"/>
  <c r="R325" i="17"/>
  <c r="R324" i="17"/>
  <c r="R323" i="17"/>
  <c r="R320" i="17"/>
  <c r="R319" i="17"/>
  <c r="R318" i="17"/>
  <c r="R317" i="17"/>
  <c r="R316" i="17"/>
  <c r="T315" i="17"/>
  <c r="R315" i="17"/>
  <c r="T314" i="17"/>
  <c r="R314" i="17"/>
  <c r="R313" i="17"/>
  <c r="T312" i="17"/>
  <c r="R312" i="17"/>
  <c r="T311" i="17"/>
  <c r="R311" i="17"/>
  <c r="R310" i="17"/>
  <c r="R309" i="17"/>
  <c r="R308" i="17"/>
  <c r="R307" i="17"/>
  <c r="R306" i="17"/>
  <c r="R305" i="17"/>
  <c r="R304" i="17"/>
  <c r="R303" i="17"/>
  <c r="R302" i="17"/>
  <c r="R301" i="17"/>
  <c r="R300" i="17"/>
  <c r="R299" i="17"/>
  <c r="R298" i="17"/>
  <c r="R297" i="17"/>
  <c r="R296" i="17"/>
  <c r="F288" i="17"/>
  <c r="F286" i="17"/>
  <c r="P284" i="17"/>
  <c r="N293" i="17" s="1"/>
  <c r="F284" i="17"/>
  <c r="P282" i="17"/>
  <c r="F282" i="17"/>
  <c r="H268" i="17"/>
  <c r="V255" i="17"/>
  <c r="U255" i="17"/>
  <c r="T255" i="17"/>
  <c r="S255" i="17"/>
  <c r="R255" i="17"/>
  <c r="W251" i="17"/>
  <c r="T403" i="17" s="1"/>
  <c r="N251" i="17"/>
  <c r="P403" i="17" s="1"/>
  <c r="W249" i="17"/>
  <c r="T401" i="17" s="1"/>
  <c r="N249" i="17"/>
  <c r="P401" i="17" s="1"/>
  <c r="W247" i="17"/>
  <c r="T399" i="17" s="1"/>
  <c r="N247" i="17"/>
  <c r="P399" i="17" s="1"/>
  <c r="W238" i="17"/>
  <c r="T396" i="17" s="1"/>
  <c r="L238" i="17"/>
  <c r="P396" i="17" s="1"/>
  <c r="J238" i="17"/>
  <c r="N396" i="17" s="1"/>
  <c r="H238" i="17"/>
  <c r="L396" i="17" s="1"/>
  <c r="F238" i="17"/>
  <c r="J396" i="17" s="1"/>
  <c r="D238" i="17"/>
  <c r="H396" i="17" s="1"/>
  <c r="W236" i="17"/>
  <c r="T394" i="17" s="1"/>
  <c r="L236" i="17"/>
  <c r="P394" i="17" s="1"/>
  <c r="J236" i="17"/>
  <c r="N394" i="17" s="1"/>
  <c r="H236" i="17"/>
  <c r="L394" i="17" s="1"/>
  <c r="F236" i="17"/>
  <c r="J394" i="17" s="1"/>
  <c r="D236" i="17"/>
  <c r="H394" i="17" s="1"/>
  <c r="W234" i="17"/>
  <c r="T392" i="17" s="1"/>
  <c r="L234" i="17"/>
  <c r="P392" i="17" s="1"/>
  <c r="J234" i="17"/>
  <c r="N392" i="17" s="1"/>
  <c r="H234" i="17"/>
  <c r="L392" i="17" s="1"/>
  <c r="F234" i="17"/>
  <c r="J392" i="17" s="1"/>
  <c r="D234" i="17"/>
  <c r="H392" i="17" s="1"/>
  <c r="W225" i="17"/>
  <c r="T389" i="17" s="1"/>
  <c r="L225" i="17"/>
  <c r="P389" i="17" s="1"/>
  <c r="J225" i="17"/>
  <c r="N389" i="17" s="1"/>
  <c r="H225" i="17"/>
  <c r="L389" i="17" s="1"/>
  <c r="F225" i="17"/>
  <c r="J389" i="17" s="1"/>
  <c r="D225" i="17"/>
  <c r="H389" i="17" s="1"/>
  <c r="W223" i="17"/>
  <c r="T387" i="17" s="1"/>
  <c r="L223" i="17"/>
  <c r="P387" i="17" s="1"/>
  <c r="J223" i="17"/>
  <c r="N387" i="17" s="1"/>
  <c r="H223" i="17"/>
  <c r="L387" i="17" s="1"/>
  <c r="F223" i="17"/>
  <c r="J387" i="17" s="1"/>
  <c r="D223" i="17"/>
  <c r="H387" i="17" s="1"/>
  <c r="W221" i="17"/>
  <c r="T385" i="17" s="1"/>
  <c r="L221" i="17"/>
  <c r="P385" i="17" s="1"/>
  <c r="J221" i="17"/>
  <c r="N385" i="17" s="1"/>
  <c r="H221" i="17"/>
  <c r="L385" i="17" s="1"/>
  <c r="F221" i="17"/>
  <c r="J385" i="17" s="1"/>
  <c r="D221" i="17"/>
  <c r="H385" i="17" s="1"/>
  <c r="W212" i="17"/>
  <c r="T382" i="17" s="1"/>
  <c r="W210" i="17"/>
  <c r="T381" i="17" s="1"/>
  <c r="W208" i="17"/>
  <c r="T380" i="17" s="1"/>
  <c r="W206" i="17"/>
  <c r="T379" i="17" s="1"/>
  <c r="W204" i="17"/>
  <c r="T378" i="17" s="1"/>
  <c r="W202" i="17"/>
  <c r="T377" i="17" s="1"/>
  <c r="W200" i="17"/>
  <c r="T376" i="17" s="1"/>
  <c r="W198" i="17"/>
  <c r="T375" i="17" s="1"/>
  <c r="W196" i="17"/>
  <c r="T374" i="17" s="1"/>
  <c r="W194" i="17"/>
  <c r="T373" i="17" s="1"/>
  <c r="W192" i="17"/>
  <c r="T372" i="17" s="1"/>
  <c r="W190" i="17"/>
  <c r="T371" i="17" s="1"/>
  <c r="W188" i="17"/>
  <c r="T370" i="17" s="1"/>
  <c r="W186" i="17"/>
  <c r="T369" i="17" s="1"/>
  <c r="W184" i="17"/>
  <c r="T368" i="17" s="1"/>
  <c r="L184" i="17"/>
  <c r="P368" i="17" s="1"/>
  <c r="J184" i="17"/>
  <c r="N368" i="17" s="1"/>
  <c r="H184" i="17"/>
  <c r="L368" i="17" s="1"/>
  <c r="F184" i="17"/>
  <c r="J368" i="17" s="1"/>
  <c r="D184" i="17"/>
  <c r="H368" i="17" s="1"/>
  <c r="W182" i="17"/>
  <c r="T367" i="17" s="1"/>
  <c r="W180" i="17"/>
  <c r="T366" i="17" s="1"/>
  <c r="W178" i="17"/>
  <c r="T365" i="17" s="1"/>
  <c r="W176" i="17"/>
  <c r="T364" i="17" s="1"/>
  <c r="W174" i="17"/>
  <c r="T363" i="17" s="1"/>
  <c r="W172" i="17"/>
  <c r="T362" i="17" s="1"/>
  <c r="W170" i="17"/>
  <c r="T361" i="17" s="1"/>
  <c r="W168" i="17"/>
  <c r="T360" i="17" s="1"/>
  <c r="W166" i="17"/>
  <c r="T359" i="17" s="1"/>
  <c r="W164" i="17"/>
  <c r="T358" i="17" s="1"/>
  <c r="W162" i="17"/>
  <c r="T357" i="17" s="1"/>
  <c r="W160" i="17"/>
  <c r="T356" i="17" s="1"/>
  <c r="W158" i="17"/>
  <c r="T355" i="17" s="1"/>
  <c r="W156" i="17"/>
  <c r="T354" i="17" s="1"/>
  <c r="W154" i="17"/>
  <c r="L154" i="17"/>
  <c r="P353" i="17" s="1"/>
  <c r="J154" i="17"/>
  <c r="N353" i="17" s="1"/>
  <c r="H154" i="17"/>
  <c r="L353" i="17" s="1"/>
  <c r="F154" i="17"/>
  <c r="J353" i="17" s="1"/>
  <c r="D154" i="17"/>
  <c r="H353" i="17" s="1"/>
  <c r="W152" i="17"/>
  <c r="T352" i="17" s="1"/>
  <c r="W150" i="17"/>
  <c r="T351" i="17" s="1"/>
  <c r="W148" i="17"/>
  <c r="T350" i="17" s="1"/>
  <c r="W146" i="17"/>
  <c r="T349" i="17" s="1"/>
  <c r="W144" i="17"/>
  <c r="T348" i="17" s="1"/>
  <c r="W142" i="17"/>
  <c r="T347" i="17" s="1"/>
  <c r="W140" i="17"/>
  <c r="T346" i="17" s="1"/>
  <c r="W138" i="17"/>
  <c r="T345" i="17" s="1"/>
  <c r="W136" i="17"/>
  <c r="T344" i="17" s="1"/>
  <c r="W134" i="17"/>
  <c r="T343" i="17" s="1"/>
  <c r="W132" i="17"/>
  <c r="T342" i="17" s="1"/>
  <c r="W130" i="17"/>
  <c r="T341" i="17" s="1"/>
  <c r="W128" i="17"/>
  <c r="T340" i="17" s="1"/>
  <c r="W126" i="17"/>
  <c r="T339" i="17" s="1"/>
  <c r="W124" i="17"/>
  <c r="L124" i="17"/>
  <c r="P338" i="17" s="1"/>
  <c r="J124" i="17"/>
  <c r="N338" i="17" s="1"/>
  <c r="H124" i="17"/>
  <c r="L338" i="17" s="1"/>
  <c r="F124" i="17"/>
  <c r="J338" i="17" s="1"/>
  <c r="D124" i="17"/>
  <c r="H338" i="17" s="1"/>
  <c r="W122" i="17"/>
  <c r="T337" i="17" s="1"/>
  <c r="W120" i="17"/>
  <c r="T336" i="17" s="1"/>
  <c r="W118" i="17"/>
  <c r="T335" i="17" s="1"/>
  <c r="W116" i="17"/>
  <c r="T334" i="17" s="1"/>
  <c r="W114" i="17"/>
  <c r="T333" i="17" s="1"/>
  <c r="W112" i="17"/>
  <c r="T332" i="17" s="1"/>
  <c r="W110" i="17"/>
  <c r="T331" i="17" s="1"/>
  <c r="W108" i="17"/>
  <c r="T330" i="17" s="1"/>
  <c r="W106" i="17"/>
  <c r="T329" i="17" s="1"/>
  <c r="W104" i="17"/>
  <c r="T328" i="17" s="1"/>
  <c r="W102" i="17"/>
  <c r="T327" i="17" s="1"/>
  <c r="W100" i="17"/>
  <c r="T326" i="17" s="1"/>
  <c r="W98" i="17"/>
  <c r="T325" i="17" s="1"/>
  <c r="W96" i="17"/>
  <c r="T324" i="17" s="1"/>
  <c r="W94" i="17"/>
  <c r="T323" i="17" s="1"/>
  <c r="L94" i="17"/>
  <c r="P323" i="17" s="1"/>
  <c r="J94" i="17"/>
  <c r="N323" i="17" s="1"/>
  <c r="H94" i="17"/>
  <c r="L323" i="17" s="1"/>
  <c r="F94" i="17"/>
  <c r="J323" i="17" s="1"/>
  <c r="D94" i="17"/>
  <c r="H323" i="17" s="1"/>
  <c r="W85" i="17"/>
  <c r="W83" i="17"/>
  <c r="W81" i="17"/>
  <c r="W79" i="17"/>
  <c r="W77" i="17"/>
  <c r="L77" i="17"/>
  <c r="P316" i="17" s="1"/>
  <c r="J77" i="17"/>
  <c r="N316" i="17" s="1"/>
  <c r="H77" i="17"/>
  <c r="L316" i="17" s="1"/>
  <c r="F77" i="17"/>
  <c r="J316" i="17" s="1"/>
  <c r="D77" i="17"/>
  <c r="H316" i="17" s="1"/>
  <c r="W75" i="17"/>
  <c r="T320" i="17" s="1"/>
  <c r="W73" i="17"/>
  <c r="T319" i="17" s="1"/>
  <c r="W71" i="17"/>
  <c r="T318" i="17" s="1"/>
  <c r="W69" i="17"/>
  <c r="T317" i="17" s="1"/>
  <c r="W67" i="17"/>
  <c r="T316" i="17" s="1"/>
  <c r="L67" i="17"/>
  <c r="P311" i="17" s="1"/>
  <c r="J67" i="17"/>
  <c r="N311" i="17" s="1"/>
  <c r="H67" i="17"/>
  <c r="L311" i="17" s="1"/>
  <c r="F67" i="17"/>
  <c r="J311" i="17" s="1"/>
  <c r="D67" i="17"/>
  <c r="H311" i="17" s="1"/>
  <c r="W65" i="17"/>
  <c r="T310" i="17" s="1"/>
  <c r="W63" i="17"/>
  <c r="T309" i="17" s="1"/>
  <c r="W61" i="17"/>
  <c r="T308" i="17" s="1"/>
  <c r="W59" i="17"/>
  <c r="T307" i="17" s="1"/>
  <c r="W57" i="17"/>
  <c r="T306" i="17" s="1"/>
  <c r="L57" i="17"/>
  <c r="P306" i="17" s="1"/>
  <c r="J57" i="17"/>
  <c r="N306" i="17" s="1"/>
  <c r="H57" i="17"/>
  <c r="L306" i="17" s="1"/>
  <c r="F57" i="17"/>
  <c r="J306" i="17" s="1"/>
  <c r="D57" i="17"/>
  <c r="H306" i="17" s="1"/>
  <c r="W55" i="17"/>
  <c r="T305" i="17" s="1"/>
  <c r="W53" i="17"/>
  <c r="T304" i="17" s="1"/>
  <c r="W51" i="17"/>
  <c r="T303" i="17" s="1"/>
  <c r="W49" i="17"/>
  <c r="T302" i="17" s="1"/>
  <c r="W47" i="17"/>
  <c r="T301" i="17" s="1"/>
  <c r="L47" i="17"/>
  <c r="P301" i="17" s="1"/>
  <c r="J47" i="17"/>
  <c r="N301" i="17" s="1"/>
  <c r="H47" i="17"/>
  <c r="L301" i="17" s="1"/>
  <c r="F47" i="17"/>
  <c r="J301" i="17" s="1"/>
  <c r="D47" i="17"/>
  <c r="H301" i="17" s="1"/>
  <c r="W45" i="17"/>
  <c r="T300" i="17" s="1"/>
  <c r="W43" i="17"/>
  <c r="T299" i="17" s="1"/>
  <c r="W41" i="17"/>
  <c r="T298" i="17" s="1"/>
  <c r="W39" i="17"/>
  <c r="T297" i="17" s="1"/>
  <c r="W37" i="17"/>
  <c r="T296" i="17" s="1"/>
  <c r="L37" i="17"/>
  <c r="P296" i="17" s="1"/>
  <c r="J37" i="17"/>
  <c r="N296" i="17" s="1"/>
  <c r="H37" i="17"/>
  <c r="L296" i="17" s="1"/>
  <c r="F37" i="17"/>
  <c r="J296" i="17" s="1"/>
  <c r="D37" i="17"/>
  <c r="H296" i="17" s="1"/>
  <c r="W28" i="17"/>
  <c r="W26" i="17"/>
  <c r="W24" i="17"/>
  <c r="J13" i="17"/>
  <c r="D13" i="17"/>
  <c r="R382" i="16"/>
  <c r="R381" i="16"/>
  <c r="R380" i="16"/>
  <c r="R379" i="16"/>
  <c r="R378" i="16"/>
  <c r="R377" i="16"/>
  <c r="R376" i="16"/>
  <c r="R375" i="16"/>
  <c r="R374" i="16"/>
  <c r="R373" i="16"/>
  <c r="R372" i="16"/>
  <c r="R371" i="16"/>
  <c r="R370" i="16"/>
  <c r="R369" i="16"/>
  <c r="R368" i="16"/>
  <c r="R367" i="16"/>
  <c r="R366" i="16"/>
  <c r="R365" i="16"/>
  <c r="R364" i="16"/>
  <c r="R363" i="16"/>
  <c r="R362" i="16"/>
  <c r="R361" i="16"/>
  <c r="R360" i="16"/>
  <c r="R359" i="16"/>
  <c r="R358" i="16"/>
  <c r="R357" i="16"/>
  <c r="R356" i="16"/>
  <c r="R355" i="16"/>
  <c r="R354" i="16"/>
  <c r="R353" i="16"/>
  <c r="R352" i="16"/>
  <c r="R351" i="16"/>
  <c r="R350" i="16"/>
  <c r="R349" i="16"/>
  <c r="R348" i="16"/>
  <c r="R347" i="16"/>
  <c r="R346" i="16"/>
  <c r="R345" i="16"/>
  <c r="R344" i="16"/>
  <c r="R343" i="16"/>
  <c r="R342" i="16"/>
  <c r="R341" i="16"/>
  <c r="R340" i="16"/>
  <c r="R339" i="16"/>
  <c r="R338" i="16"/>
  <c r="R337" i="16"/>
  <c r="R336" i="16"/>
  <c r="R335" i="16"/>
  <c r="R334" i="16"/>
  <c r="R333" i="16"/>
  <c r="R332" i="16"/>
  <c r="R331" i="16"/>
  <c r="R330" i="16"/>
  <c r="R329" i="16"/>
  <c r="R328" i="16"/>
  <c r="R327" i="16"/>
  <c r="R326" i="16"/>
  <c r="R325" i="16"/>
  <c r="R324" i="16"/>
  <c r="R323" i="16"/>
  <c r="R320" i="16"/>
  <c r="R319" i="16"/>
  <c r="R318" i="16"/>
  <c r="R317" i="16"/>
  <c r="R316" i="16"/>
  <c r="T315" i="16"/>
  <c r="R315" i="16"/>
  <c r="T314" i="16"/>
  <c r="R314" i="16"/>
  <c r="R313" i="16"/>
  <c r="T312" i="16"/>
  <c r="R312" i="16"/>
  <c r="T311" i="16"/>
  <c r="R311" i="16"/>
  <c r="R310" i="16"/>
  <c r="R309" i="16"/>
  <c r="R308" i="16"/>
  <c r="R307" i="16"/>
  <c r="R306" i="16"/>
  <c r="R305" i="16"/>
  <c r="R304" i="16"/>
  <c r="R303" i="16"/>
  <c r="R302" i="16"/>
  <c r="R301" i="16"/>
  <c r="R300" i="16"/>
  <c r="R299" i="16"/>
  <c r="R298" i="16"/>
  <c r="R297" i="16"/>
  <c r="R296" i="16"/>
  <c r="F288" i="16"/>
  <c r="F286" i="16"/>
  <c r="P284" i="16"/>
  <c r="N293" i="16" s="1"/>
  <c r="F284" i="16"/>
  <c r="P282" i="16"/>
  <c r="F282" i="16"/>
  <c r="H268" i="16"/>
  <c r="V255" i="16"/>
  <c r="U255" i="16"/>
  <c r="T255" i="16"/>
  <c r="S255" i="16"/>
  <c r="R255" i="16"/>
  <c r="W251" i="16"/>
  <c r="T403" i="16" s="1"/>
  <c r="N251" i="16"/>
  <c r="P403" i="16" s="1"/>
  <c r="W249" i="16"/>
  <c r="T401" i="16" s="1"/>
  <c r="N249" i="16"/>
  <c r="P401" i="16" s="1"/>
  <c r="W247" i="16"/>
  <c r="T399" i="16" s="1"/>
  <c r="N247" i="16"/>
  <c r="P399" i="16" s="1"/>
  <c r="W238" i="16"/>
  <c r="T396" i="16" s="1"/>
  <c r="L238" i="16"/>
  <c r="P396" i="16" s="1"/>
  <c r="J238" i="16"/>
  <c r="N396" i="16" s="1"/>
  <c r="H238" i="16"/>
  <c r="L396" i="16" s="1"/>
  <c r="F238" i="16"/>
  <c r="J396" i="16" s="1"/>
  <c r="D238" i="16"/>
  <c r="H396" i="16" s="1"/>
  <c r="W236" i="16"/>
  <c r="T394" i="16" s="1"/>
  <c r="L236" i="16"/>
  <c r="P394" i="16" s="1"/>
  <c r="J236" i="16"/>
  <c r="N394" i="16" s="1"/>
  <c r="H236" i="16"/>
  <c r="L394" i="16" s="1"/>
  <c r="F236" i="16"/>
  <c r="J394" i="16" s="1"/>
  <c r="D236" i="16"/>
  <c r="H394" i="16" s="1"/>
  <c r="W234" i="16"/>
  <c r="T392" i="16" s="1"/>
  <c r="L234" i="16"/>
  <c r="P392" i="16" s="1"/>
  <c r="J234" i="16"/>
  <c r="N392" i="16" s="1"/>
  <c r="H234" i="16"/>
  <c r="L392" i="16" s="1"/>
  <c r="F234" i="16"/>
  <c r="J392" i="16" s="1"/>
  <c r="D234" i="16"/>
  <c r="H392" i="16" s="1"/>
  <c r="W225" i="16"/>
  <c r="T389" i="16" s="1"/>
  <c r="L225" i="16"/>
  <c r="P389" i="16" s="1"/>
  <c r="J225" i="16"/>
  <c r="N389" i="16" s="1"/>
  <c r="H225" i="16"/>
  <c r="L389" i="16" s="1"/>
  <c r="F225" i="16"/>
  <c r="J389" i="16" s="1"/>
  <c r="D225" i="16"/>
  <c r="H389" i="16" s="1"/>
  <c r="W223" i="16"/>
  <c r="T387" i="16" s="1"/>
  <c r="L223" i="16"/>
  <c r="P387" i="16" s="1"/>
  <c r="J223" i="16"/>
  <c r="N387" i="16" s="1"/>
  <c r="H223" i="16"/>
  <c r="L387" i="16" s="1"/>
  <c r="F223" i="16"/>
  <c r="J387" i="16" s="1"/>
  <c r="D223" i="16"/>
  <c r="H387" i="16" s="1"/>
  <c r="W221" i="16"/>
  <c r="T385" i="16" s="1"/>
  <c r="L221" i="16"/>
  <c r="P385" i="16" s="1"/>
  <c r="J221" i="16"/>
  <c r="N385" i="16" s="1"/>
  <c r="H221" i="16"/>
  <c r="L385" i="16" s="1"/>
  <c r="F221" i="16"/>
  <c r="J385" i="16" s="1"/>
  <c r="D221" i="16"/>
  <c r="H385" i="16" s="1"/>
  <c r="W212" i="16"/>
  <c r="T382" i="16" s="1"/>
  <c r="W210" i="16"/>
  <c r="T381" i="16" s="1"/>
  <c r="W208" i="16"/>
  <c r="T380" i="16" s="1"/>
  <c r="W206" i="16"/>
  <c r="T379" i="16" s="1"/>
  <c r="W204" i="16"/>
  <c r="T378" i="16" s="1"/>
  <c r="W202" i="16"/>
  <c r="T377" i="16" s="1"/>
  <c r="W200" i="16"/>
  <c r="T376" i="16" s="1"/>
  <c r="W198" i="16"/>
  <c r="T375" i="16" s="1"/>
  <c r="W196" i="16"/>
  <c r="T374" i="16" s="1"/>
  <c r="W194" i="16"/>
  <c r="T373" i="16" s="1"/>
  <c r="W192" i="16"/>
  <c r="T372" i="16" s="1"/>
  <c r="W190" i="16"/>
  <c r="T371" i="16" s="1"/>
  <c r="W188" i="16"/>
  <c r="T370" i="16" s="1"/>
  <c r="W186" i="16"/>
  <c r="T369" i="16" s="1"/>
  <c r="W184" i="16"/>
  <c r="L184" i="16"/>
  <c r="P368" i="16" s="1"/>
  <c r="J184" i="16"/>
  <c r="N368" i="16" s="1"/>
  <c r="H184" i="16"/>
  <c r="L368" i="16" s="1"/>
  <c r="F184" i="16"/>
  <c r="J368" i="16" s="1"/>
  <c r="D184" i="16"/>
  <c r="H368" i="16" s="1"/>
  <c r="W182" i="16"/>
  <c r="T367" i="16" s="1"/>
  <c r="W180" i="16"/>
  <c r="T366" i="16" s="1"/>
  <c r="W178" i="16"/>
  <c r="T365" i="16" s="1"/>
  <c r="W176" i="16"/>
  <c r="T364" i="16" s="1"/>
  <c r="W174" i="16"/>
  <c r="T363" i="16" s="1"/>
  <c r="W172" i="16"/>
  <c r="T362" i="16" s="1"/>
  <c r="W170" i="16"/>
  <c r="T361" i="16" s="1"/>
  <c r="W168" i="16"/>
  <c r="T360" i="16" s="1"/>
  <c r="W166" i="16"/>
  <c r="T359" i="16" s="1"/>
  <c r="W164" i="16"/>
  <c r="T358" i="16" s="1"/>
  <c r="W162" i="16"/>
  <c r="T357" i="16" s="1"/>
  <c r="W160" i="16"/>
  <c r="T356" i="16" s="1"/>
  <c r="W158" i="16"/>
  <c r="T355" i="16" s="1"/>
  <c r="W156" i="16"/>
  <c r="T354" i="16" s="1"/>
  <c r="W154" i="16"/>
  <c r="L154" i="16"/>
  <c r="P353" i="16" s="1"/>
  <c r="J154" i="16"/>
  <c r="N353" i="16" s="1"/>
  <c r="H154" i="16"/>
  <c r="L353" i="16" s="1"/>
  <c r="F154" i="16"/>
  <c r="J353" i="16" s="1"/>
  <c r="D154" i="16"/>
  <c r="H353" i="16" s="1"/>
  <c r="W152" i="16"/>
  <c r="T352" i="16" s="1"/>
  <c r="W150" i="16"/>
  <c r="T351" i="16" s="1"/>
  <c r="W148" i="16"/>
  <c r="T350" i="16" s="1"/>
  <c r="W146" i="16"/>
  <c r="T349" i="16" s="1"/>
  <c r="W144" i="16"/>
  <c r="T348" i="16" s="1"/>
  <c r="W142" i="16"/>
  <c r="T347" i="16" s="1"/>
  <c r="W140" i="16"/>
  <c r="T346" i="16" s="1"/>
  <c r="W138" i="16"/>
  <c r="T345" i="16" s="1"/>
  <c r="W136" i="16"/>
  <c r="T344" i="16" s="1"/>
  <c r="W134" i="16"/>
  <c r="T343" i="16" s="1"/>
  <c r="W132" i="16"/>
  <c r="T342" i="16" s="1"/>
  <c r="W130" i="16"/>
  <c r="T341" i="16" s="1"/>
  <c r="W128" i="16"/>
  <c r="T340" i="16" s="1"/>
  <c r="W126" i="16"/>
  <c r="T339" i="16" s="1"/>
  <c r="W124" i="16"/>
  <c r="L124" i="16"/>
  <c r="P338" i="16" s="1"/>
  <c r="J124" i="16"/>
  <c r="N338" i="16" s="1"/>
  <c r="H124" i="16"/>
  <c r="L338" i="16" s="1"/>
  <c r="F124" i="16"/>
  <c r="J338" i="16" s="1"/>
  <c r="D124" i="16"/>
  <c r="H338" i="16" s="1"/>
  <c r="W122" i="16"/>
  <c r="T337" i="16" s="1"/>
  <c r="W120" i="16"/>
  <c r="T336" i="16" s="1"/>
  <c r="W118" i="16"/>
  <c r="T335" i="16" s="1"/>
  <c r="W116" i="16"/>
  <c r="T334" i="16" s="1"/>
  <c r="W114" i="16"/>
  <c r="T333" i="16" s="1"/>
  <c r="W112" i="16"/>
  <c r="T332" i="16" s="1"/>
  <c r="W110" i="16"/>
  <c r="T331" i="16" s="1"/>
  <c r="W108" i="16"/>
  <c r="T330" i="16" s="1"/>
  <c r="W106" i="16"/>
  <c r="T329" i="16" s="1"/>
  <c r="W104" i="16"/>
  <c r="T328" i="16" s="1"/>
  <c r="W102" i="16"/>
  <c r="T327" i="16" s="1"/>
  <c r="W100" i="16"/>
  <c r="T326" i="16" s="1"/>
  <c r="W98" i="16"/>
  <c r="T325" i="16" s="1"/>
  <c r="W96" i="16"/>
  <c r="T324" i="16" s="1"/>
  <c r="W94" i="16"/>
  <c r="T323" i="16" s="1"/>
  <c r="L94" i="16"/>
  <c r="P323" i="16" s="1"/>
  <c r="J94" i="16"/>
  <c r="N323" i="16" s="1"/>
  <c r="H94" i="16"/>
  <c r="L323" i="16" s="1"/>
  <c r="F94" i="16"/>
  <c r="J323" i="16" s="1"/>
  <c r="D94" i="16"/>
  <c r="H323" i="16" s="1"/>
  <c r="W85" i="16"/>
  <c r="W83" i="16"/>
  <c r="W81" i="16"/>
  <c r="W79" i="16"/>
  <c r="W77" i="16"/>
  <c r="L77" i="16"/>
  <c r="P316" i="16" s="1"/>
  <c r="J77" i="16"/>
  <c r="N316" i="16" s="1"/>
  <c r="H77" i="16"/>
  <c r="L316" i="16" s="1"/>
  <c r="F77" i="16"/>
  <c r="J316" i="16" s="1"/>
  <c r="D77" i="16"/>
  <c r="H316" i="16" s="1"/>
  <c r="W75" i="16"/>
  <c r="T320" i="16" s="1"/>
  <c r="W73" i="16"/>
  <c r="T319" i="16" s="1"/>
  <c r="W71" i="16"/>
  <c r="T318" i="16" s="1"/>
  <c r="W69" i="16"/>
  <c r="T317" i="16" s="1"/>
  <c r="W67" i="16"/>
  <c r="T316" i="16" s="1"/>
  <c r="L67" i="16"/>
  <c r="P311" i="16" s="1"/>
  <c r="J67" i="16"/>
  <c r="N311" i="16" s="1"/>
  <c r="H67" i="16"/>
  <c r="L311" i="16" s="1"/>
  <c r="F67" i="16"/>
  <c r="J311" i="16" s="1"/>
  <c r="D67" i="16"/>
  <c r="H311" i="16" s="1"/>
  <c r="W65" i="16"/>
  <c r="T310" i="16" s="1"/>
  <c r="W63" i="16"/>
  <c r="T309" i="16" s="1"/>
  <c r="W61" i="16"/>
  <c r="T308" i="16" s="1"/>
  <c r="W59" i="16"/>
  <c r="T307" i="16" s="1"/>
  <c r="W57" i="16"/>
  <c r="T306" i="16" s="1"/>
  <c r="L57" i="16"/>
  <c r="P306" i="16" s="1"/>
  <c r="J57" i="16"/>
  <c r="N306" i="16" s="1"/>
  <c r="H57" i="16"/>
  <c r="L306" i="16" s="1"/>
  <c r="F57" i="16"/>
  <c r="J306" i="16" s="1"/>
  <c r="D57" i="16"/>
  <c r="H306" i="16" s="1"/>
  <c r="W55" i="16"/>
  <c r="T305" i="16" s="1"/>
  <c r="W53" i="16"/>
  <c r="T304" i="16" s="1"/>
  <c r="W51" i="16"/>
  <c r="T303" i="16" s="1"/>
  <c r="W49" i="16"/>
  <c r="T302" i="16" s="1"/>
  <c r="W47" i="16"/>
  <c r="T301" i="16" s="1"/>
  <c r="L47" i="16"/>
  <c r="P301" i="16" s="1"/>
  <c r="J47" i="16"/>
  <c r="N301" i="16" s="1"/>
  <c r="H47" i="16"/>
  <c r="L301" i="16" s="1"/>
  <c r="F47" i="16"/>
  <c r="J301" i="16" s="1"/>
  <c r="D47" i="16"/>
  <c r="H301" i="16" s="1"/>
  <c r="W45" i="16"/>
  <c r="T300" i="16" s="1"/>
  <c r="W43" i="16"/>
  <c r="T299" i="16" s="1"/>
  <c r="W41" i="16"/>
  <c r="T298" i="16" s="1"/>
  <c r="W39" i="16"/>
  <c r="T297" i="16" s="1"/>
  <c r="W37" i="16"/>
  <c r="T296" i="16" s="1"/>
  <c r="L37" i="16"/>
  <c r="P296" i="16" s="1"/>
  <c r="J37" i="16"/>
  <c r="N296" i="16" s="1"/>
  <c r="H37" i="16"/>
  <c r="L296" i="16" s="1"/>
  <c r="F37" i="16"/>
  <c r="J296" i="16" s="1"/>
  <c r="D37" i="16"/>
  <c r="H296" i="16" s="1"/>
  <c r="W28" i="16"/>
  <c r="W26" i="16"/>
  <c r="W24" i="16"/>
  <c r="J13" i="16"/>
  <c r="D13" i="16"/>
  <c r="R382" i="15"/>
  <c r="R381" i="15"/>
  <c r="R380" i="15"/>
  <c r="R379" i="15"/>
  <c r="R378" i="15"/>
  <c r="R377" i="15"/>
  <c r="R376" i="15"/>
  <c r="R375" i="15"/>
  <c r="R374" i="15"/>
  <c r="R373" i="15"/>
  <c r="R372" i="15"/>
  <c r="R371" i="15"/>
  <c r="R370" i="15"/>
  <c r="R369" i="15"/>
  <c r="R368" i="15"/>
  <c r="R367" i="15"/>
  <c r="R366" i="15"/>
  <c r="R365" i="15"/>
  <c r="R364" i="15"/>
  <c r="R363" i="15"/>
  <c r="R362" i="15"/>
  <c r="R361" i="15"/>
  <c r="R360" i="15"/>
  <c r="R359" i="15"/>
  <c r="R358" i="15"/>
  <c r="R357" i="15"/>
  <c r="R356" i="15"/>
  <c r="R355" i="15"/>
  <c r="R354" i="15"/>
  <c r="R353" i="15"/>
  <c r="R352" i="15"/>
  <c r="R351" i="15"/>
  <c r="R350" i="15"/>
  <c r="R349" i="15"/>
  <c r="R348" i="15"/>
  <c r="R347" i="15"/>
  <c r="R346" i="15"/>
  <c r="R345" i="15"/>
  <c r="R344" i="15"/>
  <c r="R343" i="15"/>
  <c r="R342" i="15"/>
  <c r="R341" i="15"/>
  <c r="R340" i="15"/>
  <c r="R339" i="15"/>
  <c r="R338" i="15"/>
  <c r="R337" i="15"/>
  <c r="R336" i="15"/>
  <c r="R335" i="15"/>
  <c r="R334" i="15"/>
  <c r="R333" i="15"/>
  <c r="R332" i="15"/>
  <c r="R331" i="15"/>
  <c r="R330" i="15"/>
  <c r="R329" i="15"/>
  <c r="R328" i="15"/>
  <c r="R327" i="15"/>
  <c r="R326" i="15"/>
  <c r="R325" i="15"/>
  <c r="R324" i="15"/>
  <c r="R323" i="15"/>
  <c r="R320" i="15"/>
  <c r="R319" i="15"/>
  <c r="R318" i="15"/>
  <c r="R317" i="15"/>
  <c r="R316" i="15"/>
  <c r="T315" i="15"/>
  <c r="R315" i="15"/>
  <c r="T314" i="15"/>
  <c r="R314" i="15"/>
  <c r="R313" i="15"/>
  <c r="T312" i="15"/>
  <c r="R312" i="15"/>
  <c r="T311" i="15"/>
  <c r="R311" i="15"/>
  <c r="R310" i="15"/>
  <c r="R309" i="15"/>
  <c r="R308" i="15"/>
  <c r="R307" i="15"/>
  <c r="R306" i="15"/>
  <c r="R305" i="15"/>
  <c r="R304" i="15"/>
  <c r="R303" i="15"/>
  <c r="R302" i="15"/>
  <c r="R301" i="15"/>
  <c r="R300" i="15"/>
  <c r="R299" i="15"/>
  <c r="R298" i="15"/>
  <c r="R297" i="15"/>
  <c r="R296" i="15"/>
  <c r="F288" i="15"/>
  <c r="F286" i="15"/>
  <c r="P284" i="15"/>
  <c r="N293" i="15" s="1"/>
  <c r="F284" i="15"/>
  <c r="P282" i="15"/>
  <c r="F282" i="15"/>
  <c r="H268" i="15"/>
  <c r="V255" i="15"/>
  <c r="U255" i="15"/>
  <c r="T255" i="15"/>
  <c r="S255" i="15"/>
  <c r="R255" i="15"/>
  <c r="W251" i="15"/>
  <c r="T403" i="15" s="1"/>
  <c r="N251" i="15"/>
  <c r="P403" i="15" s="1"/>
  <c r="W249" i="15"/>
  <c r="T401" i="15" s="1"/>
  <c r="N249" i="15"/>
  <c r="P401" i="15" s="1"/>
  <c r="W247" i="15"/>
  <c r="T399" i="15" s="1"/>
  <c r="N247" i="15"/>
  <c r="P399" i="15" s="1"/>
  <c r="W238" i="15"/>
  <c r="T396" i="15" s="1"/>
  <c r="L238" i="15"/>
  <c r="P396" i="15" s="1"/>
  <c r="J238" i="15"/>
  <c r="N396" i="15" s="1"/>
  <c r="H238" i="15"/>
  <c r="L396" i="15" s="1"/>
  <c r="F238" i="15"/>
  <c r="J396" i="15" s="1"/>
  <c r="D238" i="15"/>
  <c r="H396" i="15" s="1"/>
  <c r="W236" i="15"/>
  <c r="T394" i="15" s="1"/>
  <c r="L236" i="15"/>
  <c r="P394" i="15" s="1"/>
  <c r="J236" i="15"/>
  <c r="N394" i="15" s="1"/>
  <c r="H236" i="15"/>
  <c r="L394" i="15" s="1"/>
  <c r="F236" i="15"/>
  <c r="J394" i="15" s="1"/>
  <c r="D236" i="15"/>
  <c r="H394" i="15" s="1"/>
  <c r="W234" i="15"/>
  <c r="T392" i="15" s="1"/>
  <c r="L234" i="15"/>
  <c r="P392" i="15" s="1"/>
  <c r="J234" i="15"/>
  <c r="N392" i="15" s="1"/>
  <c r="H234" i="15"/>
  <c r="L392" i="15" s="1"/>
  <c r="F234" i="15"/>
  <c r="J392" i="15" s="1"/>
  <c r="D234" i="15"/>
  <c r="H392" i="15" s="1"/>
  <c r="W225" i="15"/>
  <c r="T389" i="15" s="1"/>
  <c r="L225" i="15"/>
  <c r="P389" i="15" s="1"/>
  <c r="J225" i="15"/>
  <c r="N389" i="15" s="1"/>
  <c r="H225" i="15"/>
  <c r="L389" i="15" s="1"/>
  <c r="F225" i="15"/>
  <c r="J389" i="15" s="1"/>
  <c r="D225" i="15"/>
  <c r="H389" i="15" s="1"/>
  <c r="W223" i="15"/>
  <c r="T387" i="15" s="1"/>
  <c r="L223" i="15"/>
  <c r="P387" i="15" s="1"/>
  <c r="J223" i="15"/>
  <c r="N387" i="15" s="1"/>
  <c r="H223" i="15"/>
  <c r="L387" i="15" s="1"/>
  <c r="F223" i="15"/>
  <c r="J387" i="15" s="1"/>
  <c r="D223" i="15"/>
  <c r="H387" i="15" s="1"/>
  <c r="W221" i="15"/>
  <c r="T385" i="15" s="1"/>
  <c r="L221" i="15"/>
  <c r="P385" i="15" s="1"/>
  <c r="J221" i="15"/>
  <c r="N385" i="15" s="1"/>
  <c r="H221" i="15"/>
  <c r="L385" i="15" s="1"/>
  <c r="F221" i="15"/>
  <c r="J385" i="15" s="1"/>
  <c r="D221" i="15"/>
  <c r="H385" i="15" s="1"/>
  <c r="W212" i="15"/>
  <c r="T382" i="15" s="1"/>
  <c r="W210" i="15"/>
  <c r="T381" i="15" s="1"/>
  <c r="W208" i="15"/>
  <c r="T380" i="15" s="1"/>
  <c r="W206" i="15"/>
  <c r="T379" i="15" s="1"/>
  <c r="W204" i="15"/>
  <c r="T378" i="15" s="1"/>
  <c r="W202" i="15"/>
  <c r="T377" i="15" s="1"/>
  <c r="W200" i="15"/>
  <c r="T376" i="15" s="1"/>
  <c r="W198" i="15"/>
  <c r="T375" i="15" s="1"/>
  <c r="W196" i="15"/>
  <c r="T374" i="15" s="1"/>
  <c r="W194" i="15"/>
  <c r="T373" i="15" s="1"/>
  <c r="W192" i="15"/>
  <c r="T372" i="15" s="1"/>
  <c r="W190" i="15"/>
  <c r="T371" i="15" s="1"/>
  <c r="W188" i="15"/>
  <c r="T370" i="15" s="1"/>
  <c r="W186" i="15"/>
  <c r="T369" i="15" s="1"/>
  <c r="W184" i="15"/>
  <c r="T368" i="15" s="1"/>
  <c r="L184" i="15"/>
  <c r="P368" i="15" s="1"/>
  <c r="J184" i="15"/>
  <c r="N368" i="15" s="1"/>
  <c r="H184" i="15"/>
  <c r="L368" i="15" s="1"/>
  <c r="F184" i="15"/>
  <c r="J368" i="15" s="1"/>
  <c r="D184" i="15"/>
  <c r="H368" i="15" s="1"/>
  <c r="W182" i="15"/>
  <c r="T367" i="15" s="1"/>
  <c r="W180" i="15"/>
  <c r="T366" i="15" s="1"/>
  <c r="W178" i="15"/>
  <c r="T365" i="15" s="1"/>
  <c r="W176" i="15"/>
  <c r="T364" i="15" s="1"/>
  <c r="W174" i="15"/>
  <c r="T363" i="15" s="1"/>
  <c r="W172" i="15"/>
  <c r="T362" i="15" s="1"/>
  <c r="W170" i="15"/>
  <c r="T361" i="15" s="1"/>
  <c r="W168" i="15"/>
  <c r="T360" i="15" s="1"/>
  <c r="W166" i="15"/>
  <c r="T359" i="15" s="1"/>
  <c r="W164" i="15"/>
  <c r="T358" i="15" s="1"/>
  <c r="W162" i="15"/>
  <c r="T357" i="15" s="1"/>
  <c r="W160" i="15"/>
  <c r="T356" i="15" s="1"/>
  <c r="W158" i="15"/>
  <c r="T355" i="15" s="1"/>
  <c r="W156" i="15"/>
  <c r="T354" i="15" s="1"/>
  <c r="W154" i="15"/>
  <c r="L154" i="15"/>
  <c r="P353" i="15" s="1"/>
  <c r="J154" i="15"/>
  <c r="N353" i="15" s="1"/>
  <c r="H154" i="15"/>
  <c r="L353" i="15" s="1"/>
  <c r="F154" i="15"/>
  <c r="J353" i="15" s="1"/>
  <c r="D154" i="15"/>
  <c r="H353" i="15" s="1"/>
  <c r="W152" i="15"/>
  <c r="T352" i="15" s="1"/>
  <c r="W150" i="15"/>
  <c r="T351" i="15" s="1"/>
  <c r="W148" i="15"/>
  <c r="T350" i="15" s="1"/>
  <c r="W146" i="15"/>
  <c r="T349" i="15" s="1"/>
  <c r="W144" i="15"/>
  <c r="T348" i="15" s="1"/>
  <c r="W142" i="15"/>
  <c r="T347" i="15" s="1"/>
  <c r="W140" i="15"/>
  <c r="T346" i="15" s="1"/>
  <c r="W138" i="15"/>
  <c r="T345" i="15" s="1"/>
  <c r="W136" i="15"/>
  <c r="T344" i="15" s="1"/>
  <c r="W134" i="15"/>
  <c r="T343" i="15" s="1"/>
  <c r="W132" i="15"/>
  <c r="T342" i="15" s="1"/>
  <c r="W130" i="15"/>
  <c r="T341" i="15" s="1"/>
  <c r="W128" i="15"/>
  <c r="T340" i="15" s="1"/>
  <c r="W126" i="15"/>
  <c r="T339" i="15" s="1"/>
  <c r="W124" i="15"/>
  <c r="L124" i="15"/>
  <c r="P338" i="15" s="1"/>
  <c r="J124" i="15"/>
  <c r="N338" i="15" s="1"/>
  <c r="H124" i="15"/>
  <c r="L338" i="15" s="1"/>
  <c r="F124" i="15"/>
  <c r="J338" i="15" s="1"/>
  <c r="D124" i="15"/>
  <c r="H338" i="15" s="1"/>
  <c r="W122" i="15"/>
  <c r="T337" i="15" s="1"/>
  <c r="W120" i="15"/>
  <c r="T336" i="15" s="1"/>
  <c r="W118" i="15"/>
  <c r="T335" i="15" s="1"/>
  <c r="W116" i="15"/>
  <c r="T334" i="15" s="1"/>
  <c r="W114" i="15"/>
  <c r="T333" i="15" s="1"/>
  <c r="W112" i="15"/>
  <c r="T332" i="15" s="1"/>
  <c r="W110" i="15"/>
  <c r="T331" i="15" s="1"/>
  <c r="W108" i="15"/>
  <c r="T330" i="15" s="1"/>
  <c r="W106" i="15"/>
  <c r="T329" i="15" s="1"/>
  <c r="W104" i="15"/>
  <c r="T328" i="15" s="1"/>
  <c r="W102" i="15"/>
  <c r="T327" i="15" s="1"/>
  <c r="W100" i="15"/>
  <c r="T326" i="15" s="1"/>
  <c r="W98" i="15"/>
  <c r="T325" i="15" s="1"/>
  <c r="W96" i="15"/>
  <c r="T324" i="15" s="1"/>
  <c r="W94" i="15"/>
  <c r="T323" i="15" s="1"/>
  <c r="L94" i="15"/>
  <c r="P323" i="15" s="1"/>
  <c r="J94" i="15"/>
  <c r="N323" i="15" s="1"/>
  <c r="H94" i="15"/>
  <c r="L323" i="15" s="1"/>
  <c r="F94" i="15"/>
  <c r="J323" i="15" s="1"/>
  <c r="D94" i="15"/>
  <c r="H323" i="15" s="1"/>
  <c r="W85" i="15"/>
  <c r="W83" i="15"/>
  <c r="W81" i="15"/>
  <c r="W79" i="15"/>
  <c r="W77" i="15"/>
  <c r="L77" i="15"/>
  <c r="P316" i="15" s="1"/>
  <c r="J77" i="15"/>
  <c r="N316" i="15" s="1"/>
  <c r="H77" i="15"/>
  <c r="L316" i="15" s="1"/>
  <c r="F77" i="15"/>
  <c r="J316" i="15" s="1"/>
  <c r="D77" i="15"/>
  <c r="H316" i="15" s="1"/>
  <c r="W75" i="15"/>
  <c r="T320" i="15" s="1"/>
  <c r="W73" i="15"/>
  <c r="T319" i="15" s="1"/>
  <c r="W71" i="15"/>
  <c r="T318" i="15" s="1"/>
  <c r="W69" i="15"/>
  <c r="T317" i="15" s="1"/>
  <c r="W67" i="15"/>
  <c r="T316" i="15" s="1"/>
  <c r="L67" i="15"/>
  <c r="P311" i="15" s="1"/>
  <c r="J67" i="15"/>
  <c r="N311" i="15" s="1"/>
  <c r="H67" i="15"/>
  <c r="L311" i="15" s="1"/>
  <c r="F67" i="15"/>
  <c r="J311" i="15" s="1"/>
  <c r="D67" i="15"/>
  <c r="H311" i="15" s="1"/>
  <c r="W65" i="15"/>
  <c r="T310" i="15" s="1"/>
  <c r="W63" i="15"/>
  <c r="T309" i="15" s="1"/>
  <c r="W61" i="15"/>
  <c r="T308" i="15" s="1"/>
  <c r="W59" i="15"/>
  <c r="T307" i="15" s="1"/>
  <c r="W57" i="15"/>
  <c r="L57" i="15"/>
  <c r="P306" i="15" s="1"/>
  <c r="J57" i="15"/>
  <c r="N306" i="15" s="1"/>
  <c r="H57" i="15"/>
  <c r="L306" i="15" s="1"/>
  <c r="F57" i="15"/>
  <c r="J306" i="15" s="1"/>
  <c r="D57" i="15"/>
  <c r="H306" i="15" s="1"/>
  <c r="W55" i="15"/>
  <c r="T305" i="15" s="1"/>
  <c r="W53" i="15"/>
  <c r="T304" i="15" s="1"/>
  <c r="W51" i="15"/>
  <c r="T303" i="15" s="1"/>
  <c r="W49" i="15"/>
  <c r="T302" i="15" s="1"/>
  <c r="W47" i="15"/>
  <c r="T301" i="15" s="1"/>
  <c r="L47" i="15"/>
  <c r="P301" i="15" s="1"/>
  <c r="J47" i="15"/>
  <c r="N301" i="15" s="1"/>
  <c r="H47" i="15"/>
  <c r="L301" i="15" s="1"/>
  <c r="F47" i="15"/>
  <c r="J301" i="15" s="1"/>
  <c r="D47" i="15"/>
  <c r="H301" i="15" s="1"/>
  <c r="W45" i="15"/>
  <c r="T300" i="15" s="1"/>
  <c r="W43" i="15"/>
  <c r="T299" i="15" s="1"/>
  <c r="W41" i="15"/>
  <c r="T298" i="15" s="1"/>
  <c r="W39" i="15"/>
  <c r="T297" i="15" s="1"/>
  <c r="W37" i="15"/>
  <c r="T296" i="15" s="1"/>
  <c r="L37" i="15"/>
  <c r="P296" i="15" s="1"/>
  <c r="J37" i="15"/>
  <c r="N296" i="15" s="1"/>
  <c r="H37" i="15"/>
  <c r="L296" i="15" s="1"/>
  <c r="F37" i="15"/>
  <c r="J296" i="15" s="1"/>
  <c r="D37" i="15"/>
  <c r="H296" i="15" s="1"/>
  <c r="W28" i="15"/>
  <c r="W26" i="15"/>
  <c r="W24" i="15"/>
  <c r="J13" i="15"/>
  <c r="D13" i="15"/>
  <c r="R382" i="14"/>
  <c r="R381" i="14"/>
  <c r="R380" i="14"/>
  <c r="R379" i="14"/>
  <c r="R378" i="14"/>
  <c r="R377" i="14"/>
  <c r="R376" i="14"/>
  <c r="R375" i="14"/>
  <c r="R374" i="14"/>
  <c r="R373" i="14"/>
  <c r="R372" i="14"/>
  <c r="R371" i="14"/>
  <c r="R370" i="14"/>
  <c r="R369" i="14"/>
  <c r="R368" i="14"/>
  <c r="R367" i="14"/>
  <c r="R366" i="14"/>
  <c r="R365" i="14"/>
  <c r="R364" i="14"/>
  <c r="R363" i="14"/>
  <c r="R362" i="14"/>
  <c r="R361" i="14"/>
  <c r="R360" i="14"/>
  <c r="R359" i="14"/>
  <c r="R358" i="14"/>
  <c r="R357" i="14"/>
  <c r="R356" i="14"/>
  <c r="R355" i="14"/>
  <c r="R354" i="14"/>
  <c r="R353" i="14"/>
  <c r="R352" i="14"/>
  <c r="R351" i="14"/>
  <c r="R350" i="14"/>
  <c r="R349" i="14"/>
  <c r="R348" i="14"/>
  <c r="R347" i="14"/>
  <c r="R346" i="14"/>
  <c r="R345" i="14"/>
  <c r="R344" i="14"/>
  <c r="R343" i="14"/>
  <c r="R342" i="14"/>
  <c r="R341" i="14"/>
  <c r="R340" i="14"/>
  <c r="R339" i="14"/>
  <c r="R338" i="14"/>
  <c r="R337" i="14"/>
  <c r="R336" i="14"/>
  <c r="R335" i="14"/>
  <c r="R334" i="14"/>
  <c r="R333" i="14"/>
  <c r="R332" i="14"/>
  <c r="R331" i="14"/>
  <c r="R330" i="14"/>
  <c r="R329" i="14"/>
  <c r="R328" i="14"/>
  <c r="R327" i="14"/>
  <c r="R326" i="14"/>
  <c r="R325" i="14"/>
  <c r="R324" i="14"/>
  <c r="R323" i="14"/>
  <c r="R320" i="14"/>
  <c r="R319" i="14"/>
  <c r="R318" i="14"/>
  <c r="R317" i="14"/>
  <c r="R316" i="14"/>
  <c r="T315" i="14"/>
  <c r="R315" i="14"/>
  <c r="T314" i="14"/>
  <c r="R314" i="14"/>
  <c r="R313" i="14"/>
  <c r="T312" i="14"/>
  <c r="R312" i="14"/>
  <c r="T311" i="14"/>
  <c r="R311" i="14"/>
  <c r="R310" i="14"/>
  <c r="R309" i="14"/>
  <c r="R308" i="14"/>
  <c r="R307" i="14"/>
  <c r="R306" i="14"/>
  <c r="R305" i="14"/>
  <c r="R304" i="14"/>
  <c r="R303" i="14"/>
  <c r="R302" i="14"/>
  <c r="R301" i="14"/>
  <c r="R300" i="14"/>
  <c r="R299" i="14"/>
  <c r="R298" i="14"/>
  <c r="R297" i="14"/>
  <c r="R296" i="14"/>
  <c r="F288" i="14"/>
  <c r="F286" i="14"/>
  <c r="P284" i="14"/>
  <c r="N293" i="14" s="1"/>
  <c r="F284" i="14"/>
  <c r="P282" i="14"/>
  <c r="F282" i="14"/>
  <c r="H268" i="14"/>
  <c r="V255" i="14"/>
  <c r="U255" i="14"/>
  <c r="T255" i="14"/>
  <c r="S255" i="14"/>
  <c r="R255" i="14"/>
  <c r="W251" i="14"/>
  <c r="T403" i="14" s="1"/>
  <c r="N251" i="14"/>
  <c r="P403" i="14" s="1"/>
  <c r="W249" i="14"/>
  <c r="T401" i="14" s="1"/>
  <c r="N249" i="14"/>
  <c r="P401" i="14" s="1"/>
  <c r="W247" i="14"/>
  <c r="T399" i="14" s="1"/>
  <c r="N247" i="14"/>
  <c r="P399" i="14" s="1"/>
  <c r="W238" i="14"/>
  <c r="T396" i="14" s="1"/>
  <c r="L238" i="14"/>
  <c r="P396" i="14" s="1"/>
  <c r="J238" i="14"/>
  <c r="N396" i="14" s="1"/>
  <c r="H238" i="14"/>
  <c r="L396" i="14" s="1"/>
  <c r="F238" i="14"/>
  <c r="J396" i="14" s="1"/>
  <c r="D238" i="14"/>
  <c r="H396" i="14" s="1"/>
  <c r="W236" i="14"/>
  <c r="T394" i="14" s="1"/>
  <c r="L236" i="14"/>
  <c r="P394" i="14" s="1"/>
  <c r="J236" i="14"/>
  <c r="N394" i="14" s="1"/>
  <c r="H236" i="14"/>
  <c r="L394" i="14" s="1"/>
  <c r="F236" i="14"/>
  <c r="J394" i="14" s="1"/>
  <c r="D236" i="14"/>
  <c r="H394" i="14" s="1"/>
  <c r="W234" i="14"/>
  <c r="T392" i="14" s="1"/>
  <c r="L234" i="14"/>
  <c r="P392" i="14" s="1"/>
  <c r="J234" i="14"/>
  <c r="N392" i="14" s="1"/>
  <c r="H234" i="14"/>
  <c r="L392" i="14" s="1"/>
  <c r="F234" i="14"/>
  <c r="J392" i="14" s="1"/>
  <c r="D234" i="14"/>
  <c r="H392" i="14" s="1"/>
  <c r="W225" i="14"/>
  <c r="T389" i="14" s="1"/>
  <c r="L225" i="14"/>
  <c r="P389" i="14" s="1"/>
  <c r="J225" i="14"/>
  <c r="N389" i="14" s="1"/>
  <c r="H225" i="14"/>
  <c r="L389" i="14" s="1"/>
  <c r="F225" i="14"/>
  <c r="J389" i="14" s="1"/>
  <c r="D225" i="14"/>
  <c r="H389" i="14" s="1"/>
  <c r="W223" i="14"/>
  <c r="T387" i="14" s="1"/>
  <c r="L223" i="14"/>
  <c r="P387" i="14" s="1"/>
  <c r="J223" i="14"/>
  <c r="N387" i="14" s="1"/>
  <c r="H223" i="14"/>
  <c r="L387" i="14" s="1"/>
  <c r="F223" i="14"/>
  <c r="J387" i="14" s="1"/>
  <c r="D223" i="14"/>
  <c r="H387" i="14" s="1"/>
  <c r="W221" i="14"/>
  <c r="T385" i="14" s="1"/>
  <c r="L221" i="14"/>
  <c r="P385" i="14" s="1"/>
  <c r="J221" i="14"/>
  <c r="N385" i="14" s="1"/>
  <c r="H221" i="14"/>
  <c r="L385" i="14" s="1"/>
  <c r="F221" i="14"/>
  <c r="J385" i="14" s="1"/>
  <c r="D221" i="14"/>
  <c r="H385" i="14" s="1"/>
  <c r="W212" i="14"/>
  <c r="T382" i="14" s="1"/>
  <c r="W210" i="14"/>
  <c r="T381" i="14" s="1"/>
  <c r="W208" i="14"/>
  <c r="T380" i="14" s="1"/>
  <c r="W206" i="14"/>
  <c r="T379" i="14" s="1"/>
  <c r="W204" i="14"/>
  <c r="T378" i="14" s="1"/>
  <c r="W202" i="14"/>
  <c r="T377" i="14" s="1"/>
  <c r="W200" i="14"/>
  <c r="T376" i="14" s="1"/>
  <c r="W198" i="14"/>
  <c r="T375" i="14" s="1"/>
  <c r="W196" i="14"/>
  <c r="T374" i="14" s="1"/>
  <c r="W194" i="14"/>
  <c r="T373" i="14" s="1"/>
  <c r="W192" i="14"/>
  <c r="T372" i="14" s="1"/>
  <c r="W190" i="14"/>
  <c r="T371" i="14" s="1"/>
  <c r="W188" i="14"/>
  <c r="T370" i="14" s="1"/>
  <c r="W186" i="14"/>
  <c r="T369" i="14" s="1"/>
  <c r="W184" i="14"/>
  <c r="T368" i="14" s="1"/>
  <c r="L184" i="14"/>
  <c r="P368" i="14" s="1"/>
  <c r="J184" i="14"/>
  <c r="N368" i="14" s="1"/>
  <c r="H184" i="14"/>
  <c r="L368" i="14" s="1"/>
  <c r="F184" i="14"/>
  <c r="J368" i="14" s="1"/>
  <c r="D184" i="14"/>
  <c r="H368" i="14" s="1"/>
  <c r="W182" i="14"/>
  <c r="T367" i="14" s="1"/>
  <c r="W180" i="14"/>
  <c r="T366" i="14" s="1"/>
  <c r="W178" i="14"/>
  <c r="T365" i="14" s="1"/>
  <c r="W176" i="14"/>
  <c r="T364" i="14" s="1"/>
  <c r="W174" i="14"/>
  <c r="T363" i="14" s="1"/>
  <c r="W172" i="14"/>
  <c r="T362" i="14" s="1"/>
  <c r="W170" i="14"/>
  <c r="T361" i="14" s="1"/>
  <c r="W168" i="14"/>
  <c r="T360" i="14" s="1"/>
  <c r="W166" i="14"/>
  <c r="T359" i="14" s="1"/>
  <c r="W164" i="14"/>
  <c r="T358" i="14" s="1"/>
  <c r="W162" i="14"/>
  <c r="T357" i="14" s="1"/>
  <c r="W160" i="14"/>
  <c r="T356" i="14" s="1"/>
  <c r="W158" i="14"/>
  <c r="T355" i="14" s="1"/>
  <c r="W156" i="14"/>
  <c r="T354" i="14" s="1"/>
  <c r="W154" i="14"/>
  <c r="L154" i="14"/>
  <c r="P353" i="14" s="1"/>
  <c r="J154" i="14"/>
  <c r="N353" i="14" s="1"/>
  <c r="H154" i="14"/>
  <c r="L353" i="14" s="1"/>
  <c r="F154" i="14"/>
  <c r="J353" i="14" s="1"/>
  <c r="D154" i="14"/>
  <c r="H353" i="14" s="1"/>
  <c r="W152" i="14"/>
  <c r="T352" i="14" s="1"/>
  <c r="W150" i="14"/>
  <c r="T351" i="14" s="1"/>
  <c r="W148" i="14"/>
  <c r="T350" i="14" s="1"/>
  <c r="W146" i="14"/>
  <c r="T349" i="14" s="1"/>
  <c r="W144" i="14"/>
  <c r="T348" i="14" s="1"/>
  <c r="W142" i="14"/>
  <c r="T347" i="14" s="1"/>
  <c r="W140" i="14"/>
  <c r="T346" i="14" s="1"/>
  <c r="W138" i="14"/>
  <c r="T345" i="14" s="1"/>
  <c r="W136" i="14"/>
  <c r="T344" i="14" s="1"/>
  <c r="W134" i="14"/>
  <c r="T343" i="14" s="1"/>
  <c r="W132" i="14"/>
  <c r="T342" i="14" s="1"/>
  <c r="W130" i="14"/>
  <c r="T341" i="14" s="1"/>
  <c r="W128" i="14"/>
  <c r="T340" i="14" s="1"/>
  <c r="W126" i="14"/>
  <c r="T339" i="14" s="1"/>
  <c r="W124" i="14"/>
  <c r="L124" i="14"/>
  <c r="P338" i="14" s="1"/>
  <c r="J124" i="14"/>
  <c r="N338" i="14" s="1"/>
  <c r="H124" i="14"/>
  <c r="L338" i="14" s="1"/>
  <c r="F124" i="14"/>
  <c r="J338" i="14" s="1"/>
  <c r="D124" i="14"/>
  <c r="H338" i="14" s="1"/>
  <c r="W122" i="14"/>
  <c r="T337" i="14" s="1"/>
  <c r="W120" i="14"/>
  <c r="T336" i="14" s="1"/>
  <c r="W118" i="14"/>
  <c r="T335" i="14" s="1"/>
  <c r="W116" i="14"/>
  <c r="T334" i="14" s="1"/>
  <c r="W114" i="14"/>
  <c r="T333" i="14" s="1"/>
  <c r="W112" i="14"/>
  <c r="T332" i="14" s="1"/>
  <c r="W110" i="14"/>
  <c r="T331" i="14" s="1"/>
  <c r="W108" i="14"/>
  <c r="T330" i="14" s="1"/>
  <c r="W106" i="14"/>
  <c r="T329" i="14" s="1"/>
  <c r="W104" i="14"/>
  <c r="T328" i="14" s="1"/>
  <c r="W102" i="14"/>
  <c r="T327" i="14" s="1"/>
  <c r="W100" i="14"/>
  <c r="T326" i="14" s="1"/>
  <c r="W98" i="14"/>
  <c r="T325" i="14" s="1"/>
  <c r="W96" i="14"/>
  <c r="T324" i="14" s="1"/>
  <c r="W94" i="14"/>
  <c r="T323" i="14" s="1"/>
  <c r="L94" i="14"/>
  <c r="P323" i="14" s="1"/>
  <c r="J94" i="14"/>
  <c r="N323" i="14" s="1"/>
  <c r="H94" i="14"/>
  <c r="L323" i="14" s="1"/>
  <c r="F94" i="14"/>
  <c r="J323" i="14" s="1"/>
  <c r="D94" i="14"/>
  <c r="H323" i="14" s="1"/>
  <c r="W85" i="14"/>
  <c r="W83" i="14"/>
  <c r="W81" i="14"/>
  <c r="W79" i="14"/>
  <c r="W77" i="14"/>
  <c r="L77" i="14"/>
  <c r="P316" i="14" s="1"/>
  <c r="J77" i="14"/>
  <c r="N316" i="14" s="1"/>
  <c r="H77" i="14"/>
  <c r="L316" i="14" s="1"/>
  <c r="F77" i="14"/>
  <c r="J316" i="14" s="1"/>
  <c r="D77" i="14"/>
  <c r="H316" i="14" s="1"/>
  <c r="W75" i="14"/>
  <c r="T320" i="14" s="1"/>
  <c r="W73" i="14"/>
  <c r="T319" i="14" s="1"/>
  <c r="W71" i="14"/>
  <c r="T318" i="14" s="1"/>
  <c r="W69" i="14"/>
  <c r="T317" i="14" s="1"/>
  <c r="W67" i="14"/>
  <c r="T316" i="14" s="1"/>
  <c r="L67" i="14"/>
  <c r="P311" i="14" s="1"/>
  <c r="J67" i="14"/>
  <c r="N311" i="14" s="1"/>
  <c r="H67" i="14"/>
  <c r="L311" i="14" s="1"/>
  <c r="F67" i="14"/>
  <c r="J311" i="14" s="1"/>
  <c r="D67" i="14"/>
  <c r="H311" i="14" s="1"/>
  <c r="W65" i="14"/>
  <c r="T310" i="14" s="1"/>
  <c r="W63" i="14"/>
  <c r="T309" i="14" s="1"/>
  <c r="W61" i="14"/>
  <c r="T308" i="14" s="1"/>
  <c r="W59" i="14"/>
  <c r="T307" i="14" s="1"/>
  <c r="W57" i="14"/>
  <c r="T306" i="14" s="1"/>
  <c r="L57" i="14"/>
  <c r="P306" i="14" s="1"/>
  <c r="J57" i="14"/>
  <c r="N306" i="14" s="1"/>
  <c r="H57" i="14"/>
  <c r="L306" i="14" s="1"/>
  <c r="F57" i="14"/>
  <c r="J306" i="14" s="1"/>
  <c r="D57" i="14"/>
  <c r="H306" i="14" s="1"/>
  <c r="W55" i="14"/>
  <c r="T305" i="14" s="1"/>
  <c r="W53" i="14"/>
  <c r="T304" i="14" s="1"/>
  <c r="W51" i="14"/>
  <c r="T303" i="14" s="1"/>
  <c r="W49" i="14"/>
  <c r="T302" i="14" s="1"/>
  <c r="W47" i="14"/>
  <c r="T301" i="14" s="1"/>
  <c r="L47" i="14"/>
  <c r="P301" i="14" s="1"/>
  <c r="J47" i="14"/>
  <c r="N301" i="14" s="1"/>
  <c r="H47" i="14"/>
  <c r="L301" i="14" s="1"/>
  <c r="F47" i="14"/>
  <c r="J301" i="14" s="1"/>
  <c r="D47" i="14"/>
  <c r="H301" i="14" s="1"/>
  <c r="W45" i="14"/>
  <c r="T300" i="14" s="1"/>
  <c r="W43" i="14"/>
  <c r="T299" i="14" s="1"/>
  <c r="W41" i="14"/>
  <c r="T298" i="14" s="1"/>
  <c r="W39" i="14"/>
  <c r="T297" i="14" s="1"/>
  <c r="W37" i="14"/>
  <c r="T296" i="14" s="1"/>
  <c r="L37" i="14"/>
  <c r="P296" i="14" s="1"/>
  <c r="J37" i="14"/>
  <c r="N296" i="14" s="1"/>
  <c r="H37" i="14"/>
  <c r="L296" i="14" s="1"/>
  <c r="F37" i="14"/>
  <c r="J296" i="14" s="1"/>
  <c r="D37" i="14"/>
  <c r="H296" i="14" s="1"/>
  <c r="W28" i="14"/>
  <c r="W26" i="14"/>
  <c r="W24" i="14"/>
  <c r="J13" i="14"/>
  <c r="D13" i="14"/>
  <c r="R382" i="13"/>
  <c r="R381" i="13"/>
  <c r="R380" i="13"/>
  <c r="R379" i="13"/>
  <c r="R378" i="13"/>
  <c r="R377" i="13"/>
  <c r="R376" i="13"/>
  <c r="R375" i="13"/>
  <c r="R374" i="13"/>
  <c r="R373" i="13"/>
  <c r="R372" i="13"/>
  <c r="R371" i="13"/>
  <c r="R370" i="13"/>
  <c r="R369" i="13"/>
  <c r="R368" i="13"/>
  <c r="R367" i="13"/>
  <c r="R366" i="13"/>
  <c r="R365" i="13"/>
  <c r="R364" i="13"/>
  <c r="R363" i="13"/>
  <c r="R362" i="13"/>
  <c r="R361" i="13"/>
  <c r="R360" i="13"/>
  <c r="R359" i="13"/>
  <c r="R358" i="13"/>
  <c r="R357" i="13"/>
  <c r="R356" i="13"/>
  <c r="R355" i="13"/>
  <c r="R354" i="13"/>
  <c r="R353" i="13"/>
  <c r="R352" i="13"/>
  <c r="R351" i="13"/>
  <c r="R350" i="13"/>
  <c r="R349" i="13"/>
  <c r="R348" i="13"/>
  <c r="R347" i="13"/>
  <c r="R346" i="13"/>
  <c r="R345" i="13"/>
  <c r="R344" i="13"/>
  <c r="R343" i="13"/>
  <c r="R342" i="13"/>
  <c r="R341" i="13"/>
  <c r="R340" i="13"/>
  <c r="R339" i="13"/>
  <c r="R338" i="13"/>
  <c r="R337" i="13"/>
  <c r="R336" i="13"/>
  <c r="R335" i="13"/>
  <c r="R334" i="13"/>
  <c r="R333" i="13"/>
  <c r="R332" i="13"/>
  <c r="R331" i="13"/>
  <c r="R330" i="13"/>
  <c r="R329" i="13"/>
  <c r="R328" i="13"/>
  <c r="R327" i="13"/>
  <c r="R326" i="13"/>
  <c r="R325" i="13"/>
  <c r="R324" i="13"/>
  <c r="R323" i="13"/>
  <c r="R320" i="13"/>
  <c r="R319" i="13"/>
  <c r="R318" i="13"/>
  <c r="R317" i="13"/>
  <c r="R316" i="13"/>
  <c r="T315" i="13"/>
  <c r="R315" i="13"/>
  <c r="T314" i="13"/>
  <c r="R314" i="13"/>
  <c r="R313" i="13"/>
  <c r="T312" i="13"/>
  <c r="R312" i="13"/>
  <c r="T311" i="13"/>
  <c r="R311" i="13"/>
  <c r="R310" i="13"/>
  <c r="R309" i="13"/>
  <c r="R308" i="13"/>
  <c r="R307" i="13"/>
  <c r="R306" i="13"/>
  <c r="R305" i="13"/>
  <c r="R304" i="13"/>
  <c r="R303" i="13"/>
  <c r="R302" i="13"/>
  <c r="R301" i="13"/>
  <c r="R300" i="13"/>
  <c r="R299" i="13"/>
  <c r="R298" i="13"/>
  <c r="R297" i="13"/>
  <c r="R296" i="13"/>
  <c r="F288" i="13"/>
  <c r="F286" i="13"/>
  <c r="P284" i="13"/>
  <c r="N293" i="13" s="1"/>
  <c r="F284" i="13"/>
  <c r="P282" i="13"/>
  <c r="F282" i="13"/>
  <c r="H268" i="13"/>
  <c r="V255" i="13"/>
  <c r="U255" i="13"/>
  <c r="T255" i="13"/>
  <c r="S255" i="13"/>
  <c r="R255" i="13"/>
  <c r="W251" i="13"/>
  <c r="T403" i="13" s="1"/>
  <c r="N251" i="13"/>
  <c r="P403" i="13" s="1"/>
  <c r="W249" i="13"/>
  <c r="T401" i="13" s="1"/>
  <c r="N249" i="13"/>
  <c r="P401" i="13" s="1"/>
  <c r="W247" i="13"/>
  <c r="T399" i="13" s="1"/>
  <c r="N247" i="13"/>
  <c r="P399" i="13" s="1"/>
  <c r="W238" i="13"/>
  <c r="T396" i="13" s="1"/>
  <c r="L238" i="13"/>
  <c r="P396" i="13" s="1"/>
  <c r="J238" i="13"/>
  <c r="N396" i="13" s="1"/>
  <c r="H238" i="13"/>
  <c r="L396" i="13" s="1"/>
  <c r="F238" i="13"/>
  <c r="J396" i="13" s="1"/>
  <c r="D238" i="13"/>
  <c r="H396" i="13" s="1"/>
  <c r="W236" i="13"/>
  <c r="T394" i="13" s="1"/>
  <c r="L236" i="13"/>
  <c r="P394" i="13" s="1"/>
  <c r="J236" i="13"/>
  <c r="N394" i="13" s="1"/>
  <c r="H236" i="13"/>
  <c r="L394" i="13" s="1"/>
  <c r="F236" i="13"/>
  <c r="J394" i="13" s="1"/>
  <c r="D236" i="13"/>
  <c r="H394" i="13" s="1"/>
  <c r="W234" i="13"/>
  <c r="T392" i="13" s="1"/>
  <c r="L234" i="13"/>
  <c r="P392" i="13" s="1"/>
  <c r="J234" i="13"/>
  <c r="N392" i="13" s="1"/>
  <c r="H234" i="13"/>
  <c r="L392" i="13" s="1"/>
  <c r="F234" i="13"/>
  <c r="J392" i="13" s="1"/>
  <c r="D234" i="13"/>
  <c r="H392" i="13" s="1"/>
  <c r="W225" i="13"/>
  <c r="T389" i="13" s="1"/>
  <c r="L225" i="13"/>
  <c r="P389" i="13" s="1"/>
  <c r="J225" i="13"/>
  <c r="N389" i="13" s="1"/>
  <c r="H225" i="13"/>
  <c r="L389" i="13" s="1"/>
  <c r="F225" i="13"/>
  <c r="J389" i="13" s="1"/>
  <c r="D225" i="13"/>
  <c r="H389" i="13" s="1"/>
  <c r="W223" i="13"/>
  <c r="T387" i="13" s="1"/>
  <c r="L223" i="13"/>
  <c r="P387" i="13" s="1"/>
  <c r="J223" i="13"/>
  <c r="N387" i="13" s="1"/>
  <c r="H223" i="13"/>
  <c r="L387" i="13" s="1"/>
  <c r="F223" i="13"/>
  <c r="J387" i="13" s="1"/>
  <c r="D223" i="13"/>
  <c r="H387" i="13" s="1"/>
  <c r="W221" i="13"/>
  <c r="T385" i="13" s="1"/>
  <c r="L221" i="13"/>
  <c r="P385" i="13" s="1"/>
  <c r="J221" i="13"/>
  <c r="N385" i="13" s="1"/>
  <c r="H221" i="13"/>
  <c r="L385" i="13" s="1"/>
  <c r="F221" i="13"/>
  <c r="J385" i="13" s="1"/>
  <c r="D221" i="13"/>
  <c r="H385" i="13" s="1"/>
  <c r="W212" i="13"/>
  <c r="T382" i="13" s="1"/>
  <c r="W210" i="13"/>
  <c r="T381" i="13" s="1"/>
  <c r="W208" i="13"/>
  <c r="T380" i="13" s="1"/>
  <c r="W206" i="13"/>
  <c r="T379" i="13" s="1"/>
  <c r="W204" i="13"/>
  <c r="T378" i="13" s="1"/>
  <c r="W202" i="13"/>
  <c r="T377" i="13" s="1"/>
  <c r="W200" i="13"/>
  <c r="T376" i="13" s="1"/>
  <c r="W198" i="13"/>
  <c r="T375" i="13" s="1"/>
  <c r="W196" i="13"/>
  <c r="T374" i="13" s="1"/>
  <c r="W194" i="13"/>
  <c r="T373" i="13" s="1"/>
  <c r="W192" i="13"/>
  <c r="T372" i="13" s="1"/>
  <c r="W190" i="13"/>
  <c r="T371" i="13" s="1"/>
  <c r="W188" i="13"/>
  <c r="T370" i="13" s="1"/>
  <c r="W186" i="13"/>
  <c r="T369" i="13" s="1"/>
  <c r="W184" i="13"/>
  <c r="T368" i="13" s="1"/>
  <c r="L184" i="13"/>
  <c r="P368" i="13" s="1"/>
  <c r="J184" i="13"/>
  <c r="N368" i="13" s="1"/>
  <c r="H184" i="13"/>
  <c r="L368" i="13" s="1"/>
  <c r="F184" i="13"/>
  <c r="J368" i="13" s="1"/>
  <c r="D184" i="13"/>
  <c r="H368" i="13" s="1"/>
  <c r="W182" i="13"/>
  <c r="T367" i="13" s="1"/>
  <c r="W180" i="13"/>
  <c r="T366" i="13" s="1"/>
  <c r="W178" i="13"/>
  <c r="T365" i="13" s="1"/>
  <c r="W176" i="13"/>
  <c r="T364" i="13" s="1"/>
  <c r="W174" i="13"/>
  <c r="T363" i="13" s="1"/>
  <c r="W172" i="13"/>
  <c r="T362" i="13" s="1"/>
  <c r="W170" i="13"/>
  <c r="T361" i="13" s="1"/>
  <c r="W168" i="13"/>
  <c r="T360" i="13" s="1"/>
  <c r="W166" i="13"/>
  <c r="T359" i="13" s="1"/>
  <c r="W164" i="13"/>
  <c r="T358" i="13" s="1"/>
  <c r="W162" i="13"/>
  <c r="T357" i="13" s="1"/>
  <c r="W160" i="13"/>
  <c r="T356" i="13" s="1"/>
  <c r="W158" i="13"/>
  <c r="T355" i="13" s="1"/>
  <c r="W156" i="13"/>
  <c r="T354" i="13" s="1"/>
  <c r="W154" i="13"/>
  <c r="L154" i="13"/>
  <c r="P353" i="13" s="1"/>
  <c r="J154" i="13"/>
  <c r="N353" i="13" s="1"/>
  <c r="H154" i="13"/>
  <c r="L353" i="13" s="1"/>
  <c r="F154" i="13"/>
  <c r="J353" i="13" s="1"/>
  <c r="D154" i="13"/>
  <c r="H353" i="13" s="1"/>
  <c r="W152" i="13"/>
  <c r="T352" i="13" s="1"/>
  <c r="W150" i="13"/>
  <c r="T351" i="13" s="1"/>
  <c r="W148" i="13"/>
  <c r="T350" i="13" s="1"/>
  <c r="W146" i="13"/>
  <c r="T349" i="13" s="1"/>
  <c r="W144" i="13"/>
  <c r="T348" i="13" s="1"/>
  <c r="W142" i="13"/>
  <c r="T347" i="13" s="1"/>
  <c r="W140" i="13"/>
  <c r="T346" i="13" s="1"/>
  <c r="W138" i="13"/>
  <c r="T345" i="13" s="1"/>
  <c r="W136" i="13"/>
  <c r="T344" i="13" s="1"/>
  <c r="W134" i="13"/>
  <c r="T343" i="13" s="1"/>
  <c r="W132" i="13"/>
  <c r="T342" i="13" s="1"/>
  <c r="W130" i="13"/>
  <c r="T341" i="13" s="1"/>
  <c r="W128" i="13"/>
  <c r="T340" i="13" s="1"/>
  <c r="W126" i="13"/>
  <c r="T339" i="13" s="1"/>
  <c r="W124" i="13"/>
  <c r="L124" i="13"/>
  <c r="P338" i="13" s="1"/>
  <c r="J124" i="13"/>
  <c r="N338" i="13" s="1"/>
  <c r="H124" i="13"/>
  <c r="L338" i="13" s="1"/>
  <c r="F124" i="13"/>
  <c r="J338" i="13" s="1"/>
  <c r="D124" i="13"/>
  <c r="H338" i="13" s="1"/>
  <c r="W122" i="13"/>
  <c r="T337" i="13" s="1"/>
  <c r="W120" i="13"/>
  <c r="T336" i="13" s="1"/>
  <c r="W118" i="13"/>
  <c r="T335" i="13" s="1"/>
  <c r="W116" i="13"/>
  <c r="T334" i="13" s="1"/>
  <c r="W114" i="13"/>
  <c r="T333" i="13" s="1"/>
  <c r="W112" i="13"/>
  <c r="T332" i="13" s="1"/>
  <c r="W110" i="13"/>
  <c r="T331" i="13" s="1"/>
  <c r="W108" i="13"/>
  <c r="T330" i="13" s="1"/>
  <c r="W106" i="13"/>
  <c r="T329" i="13" s="1"/>
  <c r="W104" i="13"/>
  <c r="T328" i="13" s="1"/>
  <c r="W102" i="13"/>
  <c r="T327" i="13" s="1"/>
  <c r="W100" i="13"/>
  <c r="T326" i="13" s="1"/>
  <c r="W98" i="13"/>
  <c r="T325" i="13" s="1"/>
  <c r="W96" i="13"/>
  <c r="T324" i="13" s="1"/>
  <c r="W94" i="13"/>
  <c r="T323" i="13" s="1"/>
  <c r="L94" i="13"/>
  <c r="P323" i="13" s="1"/>
  <c r="J94" i="13"/>
  <c r="N323" i="13" s="1"/>
  <c r="H94" i="13"/>
  <c r="L323" i="13" s="1"/>
  <c r="F94" i="13"/>
  <c r="J323" i="13" s="1"/>
  <c r="D94" i="13"/>
  <c r="H323" i="13" s="1"/>
  <c r="W85" i="13"/>
  <c r="W83" i="13"/>
  <c r="W81" i="13"/>
  <c r="W79" i="13"/>
  <c r="W77" i="13"/>
  <c r="L77" i="13"/>
  <c r="P316" i="13" s="1"/>
  <c r="J77" i="13"/>
  <c r="N316" i="13" s="1"/>
  <c r="H77" i="13"/>
  <c r="L316" i="13" s="1"/>
  <c r="F77" i="13"/>
  <c r="J316" i="13" s="1"/>
  <c r="D77" i="13"/>
  <c r="H316" i="13" s="1"/>
  <c r="W75" i="13"/>
  <c r="T320" i="13" s="1"/>
  <c r="W73" i="13"/>
  <c r="T319" i="13" s="1"/>
  <c r="W71" i="13"/>
  <c r="T318" i="13" s="1"/>
  <c r="W69" i="13"/>
  <c r="T317" i="13" s="1"/>
  <c r="W67" i="13"/>
  <c r="T316" i="13" s="1"/>
  <c r="L67" i="13"/>
  <c r="P311" i="13" s="1"/>
  <c r="J67" i="13"/>
  <c r="N311" i="13" s="1"/>
  <c r="H67" i="13"/>
  <c r="L311" i="13" s="1"/>
  <c r="F67" i="13"/>
  <c r="J311" i="13" s="1"/>
  <c r="D67" i="13"/>
  <c r="H311" i="13" s="1"/>
  <c r="W65" i="13"/>
  <c r="T310" i="13" s="1"/>
  <c r="W63" i="13"/>
  <c r="T309" i="13" s="1"/>
  <c r="W61" i="13"/>
  <c r="T308" i="13" s="1"/>
  <c r="W59" i="13"/>
  <c r="T307" i="13" s="1"/>
  <c r="W57" i="13"/>
  <c r="T306" i="13" s="1"/>
  <c r="L57" i="13"/>
  <c r="P306" i="13" s="1"/>
  <c r="J57" i="13"/>
  <c r="N306" i="13" s="1"/>
  <c r="H57" i="13"/>
  <c r="L306" i="13" s="1"/>
  <c r="F57" i="13"/>
  <c r="J306" i="13" s="1"/>
  <c r="D57" i="13"/>
  <c r="H306" i="13" s="1"/>
  <c r="W55" i="13"/>
  <c r="T305" i="13" s="1"/>
  <c r="W53" i="13"/>
  <c r="T304" i="13" s="1"/>
  <c r="W51" i="13"/>
  <c r="T303" i="13" s="1"/>
  <c r="W49" i="13"/>
  <c r="T302" i="13" s="1"/>
  <c r="W47" i="13"/>
  <c r="T301" i="13" s="1"/>
  <c r="L47" i="13"/>
  <c r="P301" i="13" s="1"/>
  <c r="J47" i="13"/>
  <c r="N301" i="13" s="1"/>
  <c r="H47" i="13"/>
  <c r="L301" i="13" s="1"/>
  <c r="F47" i="13"/>
  <c r="J301" i="13" s="1"/>
  <c r="D47" i="13"/>
  <c r="H301" i="13" s="1"/>
  <c r="W45" i="13"/>
  <c r="T300" i="13" s="1"/>
  <c r="W43" i="13"/>
  <c r="T299" i="13" s="1"/>
  <c r="W41" i="13"/>
  <c r="T298" i="13" s="1"/>
  <c r="W39" i="13"/>
  <c r="T297" i="13" s="1"/>
  <c r="W37" i="13"/>
  <c r="T296" i="13" s="1"/>
  <c r="L37" i="13"/>
  <c r="P296" i="13" s="1"/>
  <c r="J37" i="13"/>
  <c r="N296" i="13" s="1"/>
  <c r="H37" i="13"/>
  <c r="L296" i="13" s="1"/>
  <c r="F37" i="13"/>
  <c r="J296" i="13" s="1"/>
  <c r="D37" i="13"/>
  <c r="H296" i="13" s="1"/>
  <c r="W28" i="13"/>
  <c r="W26" i="13"/>
  <c r="W24" i="13"/>
  <c r="J13" i="13"/>
  <c r="D13" i="13"/>
  <c r="R382" i="9"/>
  <c r="R381" i="9"/>
  <c r="R380" i="9"/>
  <c r="R379" i="9"/>
  <c r="R378" i="9"/>
  <c r="R377" i="9"/>
  <c r="R376" i="9"/>
  <c r="R375" i="9"/>
  <c r="R374" i="9"/>
  <c r="R373" i="9"/>
  <c r="R372" i="9"/>
  <c r="R371" i="9"/>
  <c r="R370" i="9"/>
  <c r="R369" i="9"/>
  <c r="R368" i="9"/>
  <c r="R367" i="9"/>
  <c r="R366" i="9"/>
  <c r="R365" i="9"/>
  <c r="R364" i="9"/>
  <c r="R363" i="9"/>
  <c r="R362" i="9"/>
  <c r="R361" i="9"/>
  <c r="R360" i="9"/>
  <c r="R359" i="9"/>
  <c r="R358" i="9"/>
  <c r="R357" i="9"/>
  <c r="R356" i="9"/>
  <c r="R355" i="9"/>
  <c r="R354" i="9"/>
  <c r="R353" i="9"/>
  <c r="R352" i="9"/>
  <c r="R351" i="9"/>
  <c r="R350" i="9"/>
  <c r="R349" i="9"/>
  <c r="R348" i="9"/>
  <c r="R347" i="9"/>
  <c r="R346" i="9"/>
  <c r="R345" i="9"/>
  <c r="R344" i="9"/>
  <c r="R343" i="9"/>
  <c r="R342" i="9"/>
  <c r="R341" i="9"/>
  <c r="R340" i="9"/>
  <c r="R339" i="9"/>
  <c r="R338" i="9"/>
  <c r="R337" i="9"/>
  <c r="R336" i="9"/>
  <c r="R335" i="9"/>
  <c r="R334" i="9"/>
  <c r="R333" i="9"/>
  <c r="R332" i="9"/>
  <c r="R331" i="9"/>
  <c r="R330" i="9"/>
  <c r="R329" i="9"/>
  <c r="R328" i="9"/>
  <c r="R327" i="9"/>
  <c r="R326" i="9"/>
  <c r="R325" i="9"/>
  <c r="R324" i="9"/>
  <c r="R323" i="9"/>
  <c r="R320" i="9"/>
  <c r="R319" i="9"/>
  <c r="R318" i="9"/>
  <c r="R317" i="9"/>
  <c r="R316" i="9"/>
  <c r="T315" i="9"/>
  <c r="R315" i="9"/>
  <c r="T314" i="9"/>
  <c r="R314" i="9"/>
  <c r="R313" i="9"/>
  <c r="T312" i="9"/>
  <c r="R312" i="9"/>
  <c r="T311" i="9"/>
  <c r="R311" i="9"/>
  <c r="R310" i="9"/>
  <c r="R309" i="9"/>
  <c r="R308" i="9"/>
  <c r="R307" i="9"/>
  <c r="R306" i="9"/>
  <c r="R305" i="9"/>
  <c r="R304" i="9"/>
  <c r="R303" i="9"/>
  <c r="R302" i="9"/>
  <c r="R301" i="9"/>
  <c r="R300" i="9"/>
  <c r="R299" i="9"/>
  <c r="R298" i="9"/>
  <c r="R297" i="9"/>
  <c r="R296" i="9"/>
  <c r="F282" i="9"/>
  <c r="P282" i="9"/>
  <c r="F284" i="9"/>
  <c r="P284" i="9"/>
  <c r="N293" i="9" s="1"/>
  <c r="F296" i="9" s="1"/>
  <c r="F286" i="9"/>
  <c r="F288" i="9"/>
  <c r="W86" i="23" l="1"/>
  <c r="W30" i="23"/>
  <c r="W257" i="23" s="1"/>
  <c r="W183" i="23"/>
  <c r="T353" i="23" s="1"/>
  <c r="U284" i="23"/>
  <c r="F296" i="23"/>
  <c r="U305" i="23" s="1"/>
  <c r="F399" i="23"/>
  <c r="F396" i="23"/>
  <c r="U396" i="23" s="1"/>
  <c r="F394" i="23"/>
  <c r="U394" i="23" s="1"/>
  <c r="F392" i="23"/>
  <c r="U392" i="23" s="1"/>
  <c r="F389" i="23"/>
  <c r="U389" i="23" s="1"/>
  <c r="F387" i="23"/>
  <c r="U387" i="23" s="1"/>
  <c r="F385" i="23"/>
  <c r="U385" i="23" s="1"/>
  <c r="F323" i="23"/>
  <c r="U336" i="23" s="1"/>
  <c r="W153" i="23"/>
  <c r="T338" i="23" s="1"/>
  <c r="W46" i="23"/>
  <c r="W56" i="23"/>
  <c r="W66" i="23"/>
  <c r="T313" i="23" s="1"/>
  <c r="W76" i="23"/>
  <c r="W213" i="23"/>
  <c r="T368" i="23"/>
  <c r="W30" i="21"/>
  <c r="W257" i="21" s="1"/>
  <c r="W123" i="23"/>
  <c r="W227" i="23"/>
  <c r="W240" i="23"/>
  <c r="W253" i="23"/>
  <c r="W153" i="22"/>
  <c r="T338" i="22" s="1"/>
  <c r="W30" i="22"/>
  <c r="W257" i="22" s="1"/>
  <c r="W227" i="22"/>
  <c r="W86" i="22"/>
  <c r="W253" i="22"/>
  <c r="U284" i="22"/>
  <c r="W240" i="22"/>
  <c r="W46" i="22"/>
  <c r="W56" i="22"/>
  <c r="W66" i="22"/>
  <c r="T313" i="22" s="1"/>
  <c r="W76" i="22"/>
  <c r="W213" i="22"/>
  <c r="T368" i="22"/>
  <c r="W123" i="22"/>
  <c r="W183" i="22"/>
  <c r="T353" i="22" s="1"/>
  <c r="F296" i="22"/>
  <c r="U296" i="22" s="1"/>
  <c r="F399" i="22"/>
  <c r="F396" i="22"/>
  <c r="U396" i="22" s="1"/>
  <c r="F394" i="22"/>
  <c r="U394" i="22" s="1"/>
  <c r="F392" i="22"/>
  <c r="U392" i="22" s="1"/>
  <c r="F389" i="22"/>
  <c r="U389" i="22" s="1"/>
  <c r="F387" i="22"/>
  <c r="U387" i="22" s="1"/>
  <c r="F385" i="22"/>
  <c r="U385" i="22" s="1"/>
  <c r="F323" i="22"/>
  <c r="U362" i="22" s="1"/>
  <c r="U284" i="21"/>
  <c r="W66" i="21"/>
  <c r="T313" i="21" s="1"/>
  <c r="W86" i="21"/>
  <c r="W253" i="21"/>
  <c r="W240" i="21"/>
  <c r="W227" i="21"/>
  <c r="W123" i="21"/>
  <c r="W183" i="21"/>
  <c r="T353" i="21" s="1"/>
  <c r="F296" i="21"/>
  <c r="U318" i="21" s="1"/>
  <c r="F399" i="21"/>
  <c r="F396" i="21"/>
  <c r="U396" i="21" s="1"/>
  <c r="F394" i="21"/>
  <c r="U394" i="21" s="1"/>
  <c r="F392" i="21"/>
  <c r="U392" i="21" s="1"/>
  <c r="F389" i="21"/>
  <c r="U389" i="21" s="1"/>
  <c r="F387" i="21"/>
  <c r="U387" i="21" s="1"/>
  <c r="F385" i="21"/>
  <c r="U385" i="21" s="1"/>
  <c r="F323" i="21"/>
  <c r="U375" i="21" s="1"/>
  <c r="T306" i="21"/>
  <c r="W153" i="21"/>
  <c r="T338" i="21" s="1"/>
  <c r="W46" i="21"/>
  <c r="W56" i="21"/>
  <c r="W76" i="21"/>
  <c r="W213" i="21"/>
  <c r="T368" i="21"/>
  <c r="W30" i="20"/>
  <c r="W257" i="20" s="1"/>
  <c r="W86" i="20"/>
  <c r="W183" i="20"/>
  <c r="T353" i="20" s="1"/>
  <c r="U284" i="20"/>
  <c r="W153" i="20"/>
  <c r="T338" i="20" s="1"/>
  <c r="W213" i="20"/>
  <c r="F296" i="20"/>
  <c r="U308" i="20" s="1"/>
  <c r="F399" i="20"/>
  <c r="F396" i="20"/>
  <c r="U396" i="20" s="1"/>
  <c r="F394" i="20"/>
  <c r="U394" i="20" s="1"/>
  <c r="F392" i="20"/>
  <c r="U392" i="20" s="1"/>
  <c r="F389" i="20"/>
  <c r="U389" i="20" s="1"/>
  <c r="F387" i="20"/>
  <c r="U387" i="20" s="1"/>
  <c r="F385" i="20"/>
  <c r="U385" i="20" s="1"/>
  <c r="F323" i="20"/>
  <c r="U355" i="20" s="1"/>
  <c r="W46" i="20"/>
  <c r="W56" i="20"/>
  <c r="W66" i="20"/>
  <c r="T313" i="20" s="1"/>
  <c r="W76" i="20"/>
  <c r="W123" i="20"/>
  <c r="W227" i="20"/>
  <c r="W240" i="20"/>
  <c r="W253" i="20"/>
  <c r="U284" i="19"/>
  <c r="W86" i="19"/>
  <c r="W30" i="19"/>
  <c r="W257" i="19" s="1"/>
  <c r="W123" i="19"/>
  <c r="W183" i="19"/>
  <c r="T353" i="19" s="1"/>
  <c r="F296" i="19"/>
  <c r="U310" i="19" s="1"/>
  <c r="F399" i="19"/>
  <c r="F396" i="19"/>
  <c r="U396" i="19" s="1"/>
  <c r="F394" i="19"/>
  <c r="U394" i="19" s="1"/>
  <c r="F392" i="19"/>
  <c r="U392" i="19" s="1"/>
  <c r="F389" i="19"/>
  <c r="U389" i="19" s="1"/>
  <c r="F387" i="19"/>
  <c r="U387" i="19" s="1"/>
  <c r="F385" i="19"/>
  <c r="U385" i="19" s="1"/>
  <c r="F323" i="19"/>
  <c r="U352" i="19" s="1"/>
  <c r="W30" i="18"/>
  <c r="W257" i="18" s="1"/>
  <c r="W153" i="19"/>
  <c r="T338" i="19" s="1"/>
  <c r="W46" i="19"/>
  <c r="W56" i="19"/>
  <c r="W66" i="19"/>
  <c r="T313" i="19" s="1"/>
  <c r="W76" i="19"/>
  <c r="W213" i="19"/>
  <c r="T368" i="19"/>
  <c r="W227" i="19"/>
  <c r="W240" i="19"/>
  <c r="W253" i="19"/>
  <c r="W86" i="18"/>
  <c r="U284" i="18"/>
  <c r="W123" i="18"/>
  <c r="W183" i="18"/>
  <c r="T353" i="18" s="1"/>
  <c r="F296" i="18"/>
  <c r="U314" i="18" s="1"/>
  <c r="F399" i="18"/>
  <c r="F396" i="18"/>
  <c r="U396" i="18" s="1"/>
  <c r="F394" i="18"/>
  <c r="U394" i="18" s="1"/>
  <c r="F392" i="18"/>
  <c r="U392" i="18" s="1"/>
  <c r="F389" i="18"/>
  <c r="U389" i="18" s="1"/>
  <c r="F387" i="18"/>
  <c r="U387" i="18" s="1"/>
  <c r="F385" i="18"/>
  <c r="U385" i="18" s="1"/>
  <c r="F323" i="18"/>
  <c r="U351" i="18" s="1"/>
  <c r="W153" i="18"/>
  <c r="T338" i="18" s="1"/>
  <c r="W213" i="18"/>
  <c r="W46" i="18"/>
  <c r="W56" i="18"/>
  <c r="W66" i="18"/>
  <c r="T313" i="18" s="1"/>
  <c r="W76" i="18"/>
  <c r="W227" i="18"/>
  <c r="W240" i="18"/>
  <c r="W253" i="18"/>
  <c r="W86" i="17"/>
  <c r="W30" i="17"/>
  <c r="W257" i="17" s="1"/>
  <c r="W183" i="17"/>
  <c r="T353" i="17" s="1"/>
  <c r="U284" i="17"/>
  <c r="F296" i="17"/>
  <c r="U309" i="17" s="1"/>
  <c r="F399" i="17"/>
  <c r="F396" i="17"/>
  <c r="U396" i="17" s="1"/>
  <c r="F394" i="17"/>
  <c r="U394" i="17" s="1"/>
  <c r="F392" i="17"/>
  <c r="U392" i="17" s="1"/>
  <c r="F389" i="17"/>
  <c r="U389" i="17" s="1"/>
  <c r="F387" i="17"/>
  <c r="U387" i="17" s="1"/>
  <c r="F385" i="17"/>
  <c r="U385" i="17" s="1"/>
  <c r="F323" i="17"/>
  <c r="U357" i="17" s="1"/>
  <c r="W153" i="17"/>
  <c r="T338" i="17" s="1"/>
  <c r="W213" i="17"/>
  <c r="W46" i="17"/>
  <c r="W56" i="17"/>
  <c r="W66" i="17"/>
  <c r="T313" i="17" s="1"/>
  <c r="W76" i="17"/>
  <c r="W123" i="17"/>
  <c r="W227" i="17"/>
  <c r="W240" i="17"/>
  <c r="W253" i="17"/>
  <c r="W153" i="16"/>
  <c r="T338" i="16" s="1"/>
  <c r="W227" i="16"/>
  <c r="W30" i="16"/>
  <c r="W257" i="16" s="1"/>
  <c r="W253" i="16"/>
  <c r="U284" i="16"/>
  <c r="W86" i="16"/>
  <c r="W46" i="16"/>
  <c r="W56" i="16"/>
  <c r="W66" i="16"/>
  <c r="T313" i="16" s="1"/>
  <c r="W76" i="16"/>
  <c r="W213" i="16"/>
  <c r="T368" i="16"/>
  <c r="F296" i="16"/>
  <c r="U309" i="16" s="1"/>
  <c r="F399" i="16"/>
  <c r="F396" i="16"/>
  <c r="U396" i="16" s="1"/>
  <c r="F394" i="16"/>
  <c r="U394" i="16" s="1"/>
  <c r="F392" i="16"/>
  <c r="U392" i="16" s="1"/>
  <c r="F389" i="16"/>
  <c r="U389" i="16" s="1"/>
  <c r="F387" i="16"/>
  <c r="U387" i="16" s="1"/>
  <c r="F385" i="16"/>
  <c r="U385" i="16" s="1"/>
  <c r="F323" i="16"/>
  <c r="U351" i="16" s="1"/>
  <c r="W123" i="16"/>
  <c r="W183" i="16"/>
  <c r="T353" i="16" s="1"/>
  <c r="W240" i="16"/>
  <c r="W30" i="15"/>
  <c r="W257" i="15" s="1"/>
  <c r="W86" i="15"/>
  <c r="W66" i="15"/>
  <c r="T313" i="15" s="1"/>
  <c r="T306" i="15"/>
  <c r="W227" i="15"/>
  <c r="U284" i="15"/>
  <c r="W183" i="15"/>
  <c r="T353" i="15" s="1"/>
  <c r="W240" i="15"/>
  <c r="W123" i="15"/>
  <c r="W153" i="15"/>
  <c r="T338" i="15" s="1"/>
  <c r="W213" i="15"/>
  <c r="W253" i="15"/>
  <c r="F296" i="15"/>
  <c r="F399" i="15"/>
  <c r="F396" i="15"/>
  <c r="U396" i="15" s="1"/>
  <c r="F394" i="15"/>
  <c r="U394" i="15" s="1"/>
  <c r="F392" i="15"/>
  <c r="U392" i="15" s="1"/>
  <c r="F389" i="15"/>
  <c r="U389" i="15" s="1"/>
  <c r="F387" i="15"/>
  <c r="U387" i="15" s="1"/>
  <c r="F385" i="15"/>
  <c r="U385" i="15" s="1"/>
  <c r="F323" i="15"/>
  <c r="U356" i="15" s="1"/>
  <c r="W46" i="15"/>
  <c r="W56" i="15"/>
  <c r="W76" i="15"/>
  <c r="W30" i="14"/>
  <c r="W257" i="14" s="1"/>
  <c r="W86" i="14"/>
  <c r="W183" i="14"/>
  <c r="T353" i="14" s="1"/>
  <c r="U284" i="14"/>
  <c r="W153" i="14"/>
  <c r="T338" i="14" s="1"/>
  <c r="W213" i="14"/>
  <c r="F296" i="14"/>
  <c r="U296" i="14" s="1"/>
  <c r="F399" i="14"/>
  <c r="F396" i="14"/>
  <c r="U396" i="14" s="1"/>
  <c r="F394" i="14"/>
  <c r="U394" i="14" s="1"/>
  <c r="F392" i="14"/>
  <c r="U392" i="14" s="1"/>
  <c r="F389" i="14"/>
  <c r="U389" i="14" s="1"/>
  <c r="F387" i="14"/>
  <c r="U387" i="14" s="1"/>
  <c r="F385" i="14"/>
  <c r="U385" i="14" s="1"/>
  <c r="F323" i="14"/>
  <c r="U324" i="14" s="1"/>
  <c r="W46" i="14"/>
  <c r="W56" i="14"/>
  <c r="W66" i="14"/>
  <c r="T313" i="14" s="1"/>
  <c r="W76" i="14"/>
  <c r="W123" i="14"/>
  <c r="W227" i="14"/>
  <c r="W240" i="14"/>
  <c r="W253" i="14"/>
  <c r="W30" i="13"/>
  <c r="W257" i="13" s="1"/>
  <c r="W86" i="13"/>
  <c r="U284" i="13"/>
  <c r="W123" i="13"/>
  <c r="W183" i="13"/>
  <c r="T353" i="13" s="1"/>
  <c r="F296" i="13"/>
  <c r="U318" i="13" s="1"/>
  <c r="F399" i="13"/>
  <c r="F396" i="13"/>
  <c r="U396" i="13" s="1"/>
  <c r="F394" i="13"/>
  <c r="U394" i="13" s="1"/>
  <c r="F392" i="13"/>
  <c r="U392" i="13" s="1"/>
  <c r="F389" i="13"/>
  <c r="U389" i="13" s="1"/>
  <c r="F387" i="13"/>
  <c r="U387" i="13" s="1"/>
  <c r="F385" i="13"/>
  <c r="U385" i="13" s="1"/>
  <c r="F323" i="13"/>
  <c r="U351" i="13" s="1"/>
  <c r="W153" i="13"/>
  <c r="T338" i="13" s="1"/>
  <c r="W213" i="13"/>
  <c r="W46" i="13"/>
  <c r="W56" i="13"/>
  <c r="W66" i="13"/>
  <c r="T313" i="13" s="1"/>
  <c r="W76" i="13"/>
  <c r="W227" i="13"/>
  <c r="W240" i="13"/>
  <c r="W253" i="13"/>
  <c r="U314" i="9"/>
  <c r="U311" i="9"/>
  <c r="F323" i="9"/>
  <c r="U312" i="9"/>
  <c r="U315" i="9"/>
  <c r="F385" i="9"/>
  <c r="F387" i="9"/>
  <c r="F389" i="9"/>
  <c r="F392" i="9"/>
  <c r="F394" i="9"/>
  <c r="F396" i="9"/>
  <c r="F399" i="9"/>
  <c r="U284" i="9"/>
  <c r="U355" i="23" l="1"/>
  <c r="U380" i="23"/>
  <c r="U312" i="23"/>
  <c r="U366" i="23"/>
  <c r="U338" i="23"/>
  <c r="U381" i="23"/>
  <c r="U364" i="23"/>
  <c r="U347" i="23"/>
  <c r="U334" i="23"/>
  <c r="U308" i="23"/>
  <c r="U315" i="23"/>
  <c r="U369" i="17"/>
  <c r="U337" i="23"/>
  <c r="U320" i="23"/>
  <c r="U315" i="22"/>
  <c r="U334" i="22"/>
  <c r="U374" i="22"/>
  <c r="U370" i="22"/>
  <c r="W368" i="23"/>
  <c r="W323" i="23"/>
  <c r="W338" i="23"/>
  <c r="W353" i="23"/>
  <c r="W311" i="23"/>
  <c r="W306" i="23"/>
  <c r="W301" i="23"/>
  <c r="W316" i="23"/>
  <c r="U314" i="23"/>
  <c r="W296" i="23"/>
  <c r="U382" i="23"/>
  <c r="U365" i="23"/>
  <c r="U348" i="23"/>
  <c r="U331" i="23"/>
  <c r="U309" i="23"/>
  <c r="U377" i="23"/>
  <c r="U360" i="23"/>
  <c r="U343" i="23"/>
  <c r="U330" i="23"/>
  <c r="U303" i="23"/>
  <c r="U376" i="23"/>
  <c r="U367" i="23"/>
  <c r="U350" i="23"/>
  <c r="U333" i="23"/>
  <c r="U317" i="23"/>
  <c r="U302" i="23"/>
  <c r="U379" i="23"/>
  <c r="U362" i="23"/>
  <c r="U349" i="23"/>
  <c r="U332" i="23"/>
  <c r="U316" i="23"/>
  <c r="U301" i="23"/>
  <c r="U378" i="23"/>
  <c r="U361" i="23"/>
  <c r="U344" i="23"/>
  <c r="U327" i="23"/>
  <c r="U304" i="23"/>
  <c r="U373" i="23"/>
  <c r="U356" i="23"/>
  <c r="U339" i="23"/>
  <c r="U326" i="23"/>
  <c r="U298" i="23"/>
  <c r="U372" i="23"/>
  <c r="U363" i="23"/>
  <c r="U346" i="23"/>
  <c r="U329" i="23"/>
  <c r="U313" i="23"/>
  <c r="W87" i="23"/>
  <c r="U375" i="23"/>
  <c r="U358" i="23"/>
  <c r="U345" i="23"/>
  <c r="U328" i="23"/>
  <c r="U310" i="23"/>
  <c r="U300" i="23"/>
  <c r="U374" i="23"/>
  <c r="U357" i="23"/>
  <c r="U340" i="23"/>
  <c r="U323" i="23"/>
  <c r="U299" i="23"/>
  <c r="U311" i="23"/>
  <c r="U369" i="23"/>
  <c r="U351" i="23"/>
  <c r="W214" i="23"/>
  <c r="U318" i="23"/>
  <c r="U368" i="23"/>
  <c r="U359" i="23"/>
  <c r="U342" i="23"/>
  <c r="U325" i="23"/>
  <c r="U307" i="23"/>
  <c r="U297" i="23"/>
  <c r="U371" i="23"/>
  <c r="U354" i="23"/>
  <c r="U341" i="23"/>
  <c r="U324" i="23"/>
  <c r="U306" i="23"/>
  <c r="U296" i="23"/>
  <c r="U403" i="23"/>
  <c r="U399" i="23"/>
  <c r="U401" i="23"/>
  <c r="U370" i="23"/>
  <c r="U352" i="23"/>
  <c r="U335" i="23"/>
  <c r="U319" i="23"/>
  <c r="U353" i="23"/>
  <c r="U345" i="22"/>
  <c r="U340" i="22"/>
  <c r="U335" i="22"/>
  <c r="U329" i="22"/>
  <c r="U364" i="22"/>
  <c r="U308" i="22"/>
  <c r="U328" i="22"/>
  <c r="U357" i="22"/>
  <c r="U323" i="22"/>
  <c r="U347" i="22"/>
  <c r="U363" i="22"/>
  <c r="U313" i="22"/>
  <c r="U379" i="22"/>
  <c r="U310" i="22"/>
  <c r="U317" i="21"/>
  <c r="U352" i="22"/>
  <c r="U319" i="22"/>
  <c r="U377" i="22"/>
  <c r="U372" i="22"/>
  <c r="U346" i="22"/>
  <c r="U403" i="22"/>
  <c r="U399" i="22"/>
  <c r="U401" i="22"/>
  <c r="W87" i="22"/>
  <c r="W368" i="22"/>
  <c r="W323" i="22"/>
  <c r="W338" i="22"/>
  <c r="W353" i="22"/>
  <c r="W311" i="22"/>
  <c r="W306" i="22"/>
  <c r="W301" i="22"/>
  <c r="W316" i="22"/>
  <c r="U314" i="22"/>
  <c r="W296" i="22"/>
  <c r="U373" i="22"/>
  <c r="U360" i="22"/>
  <c r="U343" i="22"/>
  <c r="U330" i="22"/>
  <c r="U303" i="22"/>
  <c r="U368" i="22"/>
  <c r="U359" i="22"/>
  <c r="U342" i="22"/>
  <c r="U325" i="22"/>
  <c r="U307" i="22"/>
  <c r="U297" i="22"/>
  <c r="U375" i="22"/>
  <c r="U358" i="22"/>
  <c r="U341" i="22"/>
  <c r="U324" i="22"/>
  <c r="U306" i="22"/>
  <c r="U300" i="22"/>
  <c r="U382" i="22"/>
  <c r="U365" i="22"/>
  <c r="U348" i="22"/>
  <c r="U331" i="22"/>
  <c r="U309" i="22"/>
  <c r="U369" i="22"/>
  <c r="U356" i="22"/>
  <c r="U339" i="22"/>
  <c r="U326" i="22"/>
  <c r="U298" i="22"/>
  <c r="U380" i="22"/>
  <c r="U355" i="22"/>
  <c r="U337" i="22"/>
  <c r="U371" i="22"/>
  <c r="U354" i="22"/>
  <c r="U336" i="22"/>
  <c r="U320" i="22"/>
  <c r="U305" i="22"/>
  <c r="U299" i="22"/>
  <c r="U311" i="22"/>
  <c r="U378" i="22"/>
  <c r="U361" i="22"/>
  <c r="U344" i="22"/>
  <c r="U327" i="22"/>
  <c r="U304" i="22"/>
  <c r="U381" i="22"/>
  <c r="U353" i="22"/>
  <c r="U351" i="22"/>
  <c r="W214" i="22"/>
  <c r="U318" i="22"/>
  <c r="U312" i="22"/>
  <c r="U376" i="22"/>
  <c r="U367" i="22"/>
  <c r="U350" i="22"/>
  <c r="U333" i="22"/>
  <c r="U317" i="22"/>
  <c r="U302" i="22"/>
  <c r="U366" i="22"/>
  <c r="U349" i="22"/>
  <c r="U332" i="22"/>
  <c r="U316" i="22"/>
  <c r="U301" i="22"/>
  <c r="U338" i="22"/>
  <c r="U362" i="21"/>
  <c r="U340" i="21"/>
  <c r="U302" i="21"/>
  <c r="U380" i="21"/>
  <c r="U363" i="21"/>
  <c r="U309" i="21"/>
  <c r="U320" i="21"/>
  <c r="U372" i="21"/>
  <c r="U359" i="21"/>
  <c r="U349" i="21"/>
  <c r="U304" i="21"/>
  <c r="U371" i="21"/>
  <c r="U366" i="21"/>
  <c r="U341" i="21"/>
  <c r="U348" i="21"/>
  <c r="U312" i="21"/>
  <c r="U303" i="21"/>
  <c r="W214" i="21"/>
  <c r="U347" i="21"/>
  <c r="U313" i="21"/>
  <c r="U382" i="21"/>
  <c r="U356" i="21"/>
  <c r="U368" i="21"/>
  <c r="U355" i="21"/>
  <c r="U354" i="21"/>
  <c r="U316" i="21"/>
  <c r="U306" i="21"/>
  <c r="U335" i="21"/>
  <c r="U336" i="21"/>
  <c r="U377" i="21"/>
  <c r="U334" i="21"/>
  <c r="U343" i="21"/>
  <c r="U370" i="21"/>
  <c r="U319" i="21"/>
  <c r="U315" i="21"/>
  <c r="U311" i="21"/>
  <c r="U338" i="21"/>
  <c r="U310" i="21"/>
  <c r="U352" i="21"/>
  <c r="U331" i="21"/>
  <c r="U323" i="21"/>
  <c r="U373" i="21"/>
  <c r="U324" i="21"/>
  <c r="U342" i="21"/>
  <c r="U403" i="21"/>
  <c r="U399" i="21"/>
  <c r="U401" i="21"/>
  <c r="W87" i="21"/>
  <c r="W368" i="21"/>
  <c r="W323" i="21"/>
  <c r="W338" i="21"/>
  <c r="W353" i="21"/>
  <c r="U337" i="21"/>
  <c r="U329" i="21"/>
  <c r="U365" i="21"/>
  <c r="U357" i="21"/>
  <c r="U333" i="21"/>
  <c r="U325" i="21"/>
  <c r="W311" i="21"/>
  <c r="W306" i="21"/>
  <c r="W301" i="21"/>
  <c r="W316" i="21"/>
  <c r="W296" i="21"/>
  <c r="U314" i="21"/>
  <c r="U301" i="21"/>
  <c r="U369" i="21"/>
  <c r="U330" i="21"/>
  <c r="U298" i="21"/>
  <c r="U339" i="21"/>
  <c r="U299" i="21"/>
  <c r="U361" i="21"/>
  <c r="U308" i="21"/>
  <c r="U300" i="21"/>
  <c r="U364" i="21"/>
  <c r="U307" i="21"/>
  <c r="U376" i="21"/>
  <c r="U367" i="21"/>
  <c r="U297" i="21"/>
  <c r="U358" i="21"/>
  <c r="U345" i="21"/>
  <c r="U296" i="21"/>
  <c r="U346" i="21"/>
  <c r="U344" i="21"/>
  <c r="U327" i="21"/>
  <c r="U328" i="21"/>
  <c r="U381" i="21"/>
  <c r="U353" i="21"/>
  <c r="U326" i="21"/>
  <c r="U351" i="21"/>
  <c r="U332" i="21"/>
  <c r="U378" i="21"/>
  <c r="U350" i="21"/>
  <c r="U305" i="21"/>
  <c r="U379" i="21"/>
  <c r="U360" i="21"/>
  <c r="U374" i="21"/>
  <c r="U355" i="19"/>
  <c r="U327" i="20"/>
  <c r="U304" i="20"/>
  <c r="U364" i="20"/>
  <c r="U378" i="20"/>
  <c r="U347" i="20"/>
  <c r="U337" i="20"/>
  <c r="U361" i="20"/>
  <c r="W214" i="20"/>
  <c r="U368" i="20"/>
  <c r="U344" i="20"/>
  <c r="U381" i="20"/>
  <c r="U334" i="20"/>
  <c r="W368" i="20"/>
  <c r="W323" i="20"/>
  <c r="W338" i="20"/>
  <c r="W353" i="20"/>
  <c r="U315" i="20"/>
  <c r="W311" i="20"/>
  <c r="W306" i="20"/>
  <c r="W301" i="20"/>
  <c r="W316" i="20"/>
  <c r="U314" i="20"/>
  <c r="W296" i="20"/>
  <c r="U379" i="20"/>
  <c r="U362" i="20"/>
  <c r="U349" i="20"/>
  <c r="U332" i="20"/>
  <c r="U316" i="20"/>
  <c r="U301" i="20"/>
  <c r="U315" i="19"/>
  <c r="U345" i="19"/>
  <c r="U370" i="19"/>
  <c r="U311" i="20"/>
  <c r="U374" i="20"/>
  <c r="U357" i="20"/>
  <c r="U340" i="20"/>
  <c r="U323" i="20"/>
  <c r="U299" i="20"/>
  <c r="U377" i="20"/>
  <c r="U360" i="20"/>
  <c r="U343" i="20"/>
  <c r="U330" i="20"/>
  <c r="U303" i="20"/>
  <c r="U380" i="20"/>
  <c r="U367" i="20"/>
  <c r="U350" i="20"/>
  <c r="U333" i="20"/>
  <c r="U317" i="20"/>
  <c r="U302" i="20"/>
  <c r="U375" i="20"/>
  <c r="U358" i="20"/>
  <c r="U345" i="20"/>
  <c r="U328" i="20"/>
  <c r="U310" i="20"/>
  <c r="U300" i="20"/>
  <c r="U328" i="19"/>
  <c r="U335" i="19"/>
  <c r="U370" i="20"/>
  <c r="U352" i="20"/>
  <c r="U335" i="20"/>
  <c r="U319" i="20"/>
  <c r="U373" i="20"/>
  <c r="U356" i="20"/>
  <c r="U339" i="20"/>
  <c r="U326" i="20"/>
  <c r="U298" i="20"/>
  <c r="U376" i="20"/>
  <c r="U363" i="20"/>
  <c r="U346" i="20"/>
  <c r="U329" i="20"/>
  <c r="U313" i="20"/>
  <c r="W87" i="20"/>
  <c r="W256" i="20" s="1"/>
  <c r="W258" i="20" s="1"/>
  <c r="U371" i="20"/>
  <c r="U354" i="20"/>
  <c r="U341" i="20"/>
  <c r="U324" i="20"/>
  <c r="U306" i="20"/>
  <c r="U296" i="20"/>
  <c r="U337" i="18"/>
  <c r="U375" i="19"/>
  <c r="U300" i="19"/>
  <c r="U319" i="19"/>
  <c r="U382" i="20"/>
  <c r="U365" i="20"/>
  <c r="U348" i="20"/>
  <c r="U331" i="20"/>
  <c r="U309" i="20"/>
  <c r="U369" i="20"/>
  <c r="U351" i="20"/>
  <c r="U318" i="20"/>
  <c r="U312" i="20"/>
  <c r="U372" i="20"/>
  <c r="U359" i="20"/>
  <c r="U342" i="20"/>
  <c r="U325" i="20"/>
  <c r="U307" i="20"/>
  <c r="U297" i="20"/>
  <c r="U403" i="20"/>
  <c r="U399" i="20"/>
  <c r="U401" i="20"/>
  <c r="U366" i="20"/>
  <c r="U338" i="20"/>
  <c r="U336" i="20"/>
  <c r="U320" i="20"/>
  <c r="U305" i="20"/>
  <c r="U353" i="20"/>
  <c r="U380" i="19"/>
  <c r="U337" i="19"/>
  <c r="U358" i="19"/>
  <c r="U297" i="18"/>
  <c r="U336" i="18"/>
  <c r="U365" i="18"/>
  <c r="U359" i="18"/>
  <c r="U379" i="18"/>
  <c r="U331" i="18"/>
  <c r="U316" i="18"/>
  <c r="W368" i="19"/>
  <c r="W323" i="19"/>
  <c r="W338" i="19"/>
  <c r="W353" i="19"/>
  <c r="W311" i="19"/>
  <c r="W306" i="19"/>
  <c r="W301" i="19"/>
  <c r="W316" i="19"/>
  <c r="U314" i="19"/>
  <c r="W296" i="19"/>
  <c r="U381" i="19"/>
  <c r="U353" i="19"/>
  <c r="U351" i="19"/>
  <c r="W214" i="19"/>
  <c r="U318" i="19"/>
  <c r="U376" i="19"/>
  <c r="U367" i="19"/>
  <c r="U350" i="19"/>
  <c r="U333" i="19"/>
  <c r="U317" i="19"/>
  <c r="U302" i="19"/>
  <c r="U371" i="19"/>
  <c r="U354" i="19"/>
  <c r="U341" i="19"/>
  <c r="U324" i="19"/>
  <c r="U306" i="19"/>
  <c r="U296" i="19"/>
  <c r="U382" i="19"/>
  <c r="U365" i="19"/>
  <c r="U348" i="19"/>
  <c r="U331" i="19"/>
  <c r="U309" i="19"/>
  <c r="U377" i="19"/>
  <c r="U364" i="19"/>
  <c r="U347" i="19"/>
  <c r="U334" i="19"/>
  <c r="U308" i="19"/>
  <c r="U372" i="19"/>
  <c r="U363" i="19"/>
  <c r="U346" i="19"/>
  <c r="U329" i="19"/>
  <c r="U313" i="19"/>
  <c r="W87" i="19"/>
  <c r="U366" i="19"/>
  <c r="U338" i="19"/>
  <c r="U336" i="19"/>
  <c r="U320" i="19"/>
  <c r="U305" i="19"/>
  <c r="U378" i="19"/>
  <c r="U361" i="19"/>
  <c r="U344" i="19"/>
  <c r="U327" i="19"/>
  <c r="U304" i="19"/>
  <c r="U373" i="19"/>
  <c r="U360" i="19"/>
  <c r="U343" i="19"/>
  <c r="U330" i="19"/>
  <c r="U303" i="19"/>
  <c r="U311" i="19"/>
  <c r="U368" i="19"/>
  <c r="U359" i="19"/>
  <c r="U342" i="19"/>
  <c r="U325" i="19"/>
  <c r="U307" i="19"/>
  <c r="U297" i="19"/>
  <c r="U379" i="19"/>
  <c r="U362" i="19"/>
  <c r="U349" i="19"/>
  <c r="U332" i="19"/>
  <c r="U316" i="19"/>
  <c r="U301" i="19"/>
  <c r="U312" i="19"/>
  <c r="U374" i="19"/>
  <c r="U357" i="19"/>
  <c r="U340" i="19"/>
  <c r="U323" i="19"/>
  <c r="U299" i="19"/>
  <c r="U403" i="19"/>
  <c r="U399" i="19"/>
  <c r="U401" i="19"/>
  <c r="U369" i="19"/>
  <c r="U356" i="19"/>
  <c r="U339" i="19"/>
  <c r="U326" i="19"/>
  <c r="U298" i="19"/>
  <c r="U376" i="18"/>
  <c r="U313" i="18"/>
  <c r="U358" i="18"/>
  <c r="U300" i="18"/>
  <c r="U372" i="18"/>
  <c r="U355" i="18"/>
  <c r="U329" i="18"/>
  <c r="U307" i="18"/>
  <c r="U332" i="18"/>
  <c r="U310" i="18"/>
  <c r="U312" i="18"/>
  <c r="U352" i="18"/>
  <c r="U319" i="18"/>
  <c r="U318" i="18"/>
  <c r="U375" i="18"/>
  <c r="U311" i="18"/>
  <c r="U368" i="18"/>
  <c r="U346" i="18"/>
  <c r="U325" i="18"/>
  <c r="U366" i="18"/>
  <c r="U349" i="18"/>
  <c r="U328" i="18"/>
  <c r="U305" i="18"/>
  <c r="U382" i="18"/>
  <c r="U348" i="18"/>
  <c r="U309" i="18"/>
  <c r="U381" i="18"/>
  <c r="U338" i="18"/>
  <c r="U363" i="18"/>
  <c r="U342" i="18"/>
  <c r="U362" i="18"/>
  <c r="U345" i="18"/>
  <c r="U320" i="18"/>
  <c r="U301" i="18"/>
  <c r="U370" i="18"/>
  <c r="U335" i="18"/>
  <c r="U353" i="18"/>
  <c r="W87" i="18"/>
  <c r="W214" i="18"/>
  <c r="U349" i="16"/>
  <c r="U381" i="16"/>
  <c r="W368" i="18"/>
  <c r="W323" i="18"/>
  <c r="W338" i="18"/>
  <c r="W353" i="18"/>
  <c r="U315" i="18"/>
  <c r="W311" i="18"/>
  <c r="W306" i="18"/>
  <c r="W301" i="18"/>
  <c r="W316" i="18"/>
  <c r="W296" i="18"/>
  <c r="U377" i="18"/>
  <c r="U364" i="18"/>
  <c r="U347" i="18"/>
  <c r="U334" i="18"/>
  <c r="U308" i="18"/>
  <c r="U329" i="17"/>
  <c r="U366" i="17"/>
  <c r="U298" i="17"/>
  <c r="U312" i="17"/>
  <c r="U336" i="17"/>
  <c r="U378" i="18"/>
  <c r="U361" i="18"/>
  <c r="U344" i="18"/>
  <c r="U327" i="18"/>
  <c r="U304" i="18"/>
  <c r="U373" i="18"/>
  <c r="U360" i="18"/>
  <c r="U343" i="18"/>
  <c r="U330" i="18"/>
  <c r="U303" i="18"/>
  <c r="U403" i="18"/>
  <c r="U399" i="18"/>
  <c r="U401" i="18"/>
  <c r="U315" i="16"/>
  <c r="U359" i="17"/>
  <c r="U307" i="17"/>
  <c r="U310" i="17"/>
  <c r="U380" i="18"/>
  <c r="U367" i="18"/>
  <c r="U350" i="18"/>
  <c r="U333" i="18"/>
  <c r="U317" i="18"/>
  <c r="U302" i="18"/>
  <c r="U371" i="18"/>
  <c r="U354" i="18"/>
  <c r="U341" i="18"/>
  <c r="U324" i="18"/>
  <c r="U306" i="18"/>
  <c r="U296" i="18"/>
  <c r="U374" i="18"/>
  <c r="U357" i="18"/>
  <c r="U340" i="18"/>
  <c r="U323" i="18"/>
  <c r="U299" i="18"/>
  <c r="U369" i="18"/>
  <c r="U356" i="18"/>
  <c r="U339" i="18"/>
  <c r="U326" i="18"/>
  <c r="U298" i="18"/>
  <c r="U356" i="17"/>
  <c r="U334" i="17"/>
  <c r="U376" i="17"/>
  <c r="U355" i="17"/>
  <c r="U325" i="17"/>
  <c r="U358" i="17"/>
  <c r="U332" i="17"/>
  <c r="U305" i="17"/>
  <c r="U382" i="17"/>
  <c r="U381" i="17"/>
  <c r="U351" i="17"/>
  <c r="U326" i="17"/>
  <c r="U372" i="17"/>
  <c r="U346" i="17"/>
  <c r="U379" i="17"/>
  <c r="U338" i="17"/>
  <c r="U328" i="17"/>
  <c r="U300" i="17"/>
  <c r="U374" i="17"/>
  <c r="U373" i="17"/>
  <c r="U347" i="17"/>
  <c r="U308" i="17"/>
  <c r="U368" i="17"/>
  <c r="U337" i="17"/>
  <c r="U313" i="17"/>
  <c r="U297" i="17"/>
  <c r="U375" i="17"/>
  <c r="U349" i="17"/>
  <c r="U316" i="17"/>
  <c r="U314" i="17"/>
  <c r="U348" i="17"/>
  <c r="U340" i="17"/>
  <c r="U331" i="17"/>
  <c r="U365" i="17"/>
  <c r="U311" i="17"/>
  <c r="U364" i="17"/>
  <c r="U339" i="17"/>
  <c r="U318" i="17"/>
  <c r="U363" i="17"/>
  <c r="U342" i="17"/>
  <c r="U362" i="17"/>
  <c r="U345" i="17"/>
  <c r="U320" i="17"/>
  <c r="U301" i="17"/>
  <c r="W87" i="17"/>
  <c r="U403" i="17"/>
  <c r="U399" i="17"/>
  <c r="U401" i="17"/>
  <c r="U332" i="16"/>
  <c r="W214" i="17"/>
  <c r="W368" i="17"/>
  <c r="W323" i="17"/>
  <c r="W338" i="17"/>
  <c r="W353" i="17"/>
  <c r="U315" i="17"/>
  <c r="W311" i="17"/>
  <c r="W306" i="17"/>
  <c r="W301" i="17"/>
  <c r="W316" i="17"/>
  <c r="W296" i="17"/>
  <c r="U378" i="17"/>
  <c r="U361" i="17"/>
  <c r="U344" i="17"/>
  <c r="U327" i="17"/>
  <c r="U304" i="17"/>
  <c r="U316" i="16"/>
  <c r="U365" i="16"/>
  <c r="U323" i="17"/>
  <c r="U299" i="17"/>
  <c r="U331" i="16"/>
  <c r="U318" i="16"/>
  <c r="U377" i="17"/>
  <c r="U360" i="17"/>
  <c r="U343" i="17"/>
  <c r="U330" i="17"/>
  <c r="U303" i="17"/>
  <c r="U380" i="17"/>
  <c r="U367" i="17"/>
  <c r="U350" i="17"/>
  <c r="U333" i="17"/>
  <c r="U317" i="17"/>
  <c r="U302" i="17"/>
  <c r="U371" i="17"/>
  <c r="U354" i="17"/>
  <c r="U341" i="17"/>
  <c r="U324" i="17"/>
  <c r="U306" i="17"/>
  <c r="U296" i="17"/>
  <c r="U370" i="17"/>
  <c r="U352" i="17"/>
  <c r="U335" i="17"/>
  <c r="U319" i="17"/>
  <c r="U353" i="17"/>
  <c r="U317" i="16"/>
  <c r="U348" i="16"/>
  <c r="U353" i="16"/>
  <c r="U302" i="16"/>
  <c r="U313" i="15"/>
  <c r="U366" i="16"/>
  <c r="U301" i="16"/>
  <c r="U382" i="16"/>
  <c r="W214" i="16"/>
  <c r="W368" i="16"/>
  <c r="W323" i="16"/>
  <c r="W338" i="16"/>
  <c r="W353" i="16"/>
  <c r="W311" i="16"/>
  <c r="U312" i="16"/>
  <c r="U311" i="16"/>
  <c r="W306" i="16"/>
  <c r="W301" i="16"/>
  <c r="W316" i="16"/>
  <c r="U314" i="16"/>
  <c r="W296" i="16"/>
  <c r="U376" i="16"/>
  <c r="U367" i="16"/>
  <c r="U350" i="16"/>
  <c r="U333" i="16"/>
  <c r="U379" i="16"/>
  <c r="U362" i="16"/>
  <c r="U345" i="16"/>
  <c r="U328" i="16"/>
  <c r="U310" i="16"/>
  <c r="U300" i="16"/>
  <c r="U378" i="16"/>
  <c r="U361" i="16"/>
  <c r="U344" i="16"/>
  <c r="U327" i="16"/>
  <c r="U304" i="16"/>
  <c r="U377" i="16"/>
  <c r="U364" i="16"/>
  <c r="U347" i="16"/>
  <c r="U334" i="16"/>
  <c r="U308" i="16"/>
  <c r="U372" i="16"/>
  <c r="U363" i="16"/>
  <c r="U346" i="16"/>
  <c r="U329" i="16"/>
  <c r="U313" i="16"/>
  <c r="W87" i="16"/>
  <c r="U375" i="16"/>
  <c r="U358" i="16"/>
  <c r="U341" i="16"/>
  <c r="U324" i="16"/>
  <c r="U306" i="16"/>
  <c r="U296" i="16"/>
  <c r="U374" i="16"/>
  <c r="U357" i="16"/>
  <c r="U340" i="16"/>
  <c r="U323" i="16"/>
  <c r="U299" i="16"/>
  <c r="U373" i="16"/>
  <c r="U360" i="16"/>
  <c r="U343" i="16"/>
  <c r="U330" i="16"/>
  <c r="U303" i="16"/>
  <c r="U368" i="16"/>
  <c r="U359" i="16"/>
  <c r="U342" i="16"/>
  <c r="U325" i="16"/>
  <c r="U307" i="16"/>
  <c r="U297" i="16"/>
  <c r="U371" i="16"/>
  <c r="U354" i="16"/>
  <c r="U336" i="16"/>
  <c r="U320" i="16"/>
  <c r="U305" i="16"/>
  <c r="U370" i="16"/>
  <c r="U352" i="16"/>
  <c r="U335" i="16"/>
  <c r="U319" i="16"/>
  <c r="U369" i="16"/>
  <c r="U356" i="16"/>
  <c r="U339" i="16"/>
  <c r="U326" i="16"/>
  <c r="U298" i="16"/>
  <c r="U403" i="16"/>
  <c r="U399" i="16"/>
  <c r="U401" i="16"/>
  <c r="U380" i="16"/>
  <c r="U355" i="16"/>
  <c r="U337" i="16"/>
  <c r="U338" i="16"/>
  <c r="U317" i="15"/>
  <c r="U312" i="15"/>
  <c r="U367" i="15"/>
  <c r="U369" i="15"/>
  <c r="U382" i="15"/>
  <c r="U304" i="15"/>
  <c r="U363" i="15"/>
  <c r="U345" i="15"/>
  <c r="U380" i="15"/>
  <c r="U348" i="15"/>
  <c r="U310" i="15"/>
  <c r="U312" i="14"/>
  <c r="U376" i="15"/>
  <c r="U355" i="15"/>
  <c r="W87" i="15"/>
  <c r="U373" i="15"/>
  <c r="U331" i="15"/>
  <c r="U351" i="15"/>
  <c r="U346" i="15"/>
  <c r="U379" i="15"/>
  <c r="U315" i="15"/>
  <c r="U368" i="15"/>
  <c r="U297" i="15"/>
  <c r="U358" i="15"/>
  <c r="U328" i="15"/>
  <c r="U332" i="15"/>
  <c r="U305" i="15"/>
  <c r="U360" i="15"/>
  <c r="U403" i="15"/>
  <c r="U399" i="15"/>
  <c r="U401" i="15"/>
  <c r="U354" i="15"/>
  <c r="U341" i="15"/>
  <c r="W214" i="15"/>
  <c r="U311" i="15"/>
  <c r="U344" i="15"/>
  <c r="U327" i="15"/>
  <c r="U323" i="15"/>
  <c r="U353" i="15"/>
  <c r="U347" i="15"/>
  <c r="U324" i="15"/>
  <c r="U370" i="15"/>
  <c r="U342" i="15"/>
  <c r="U301" i="15"/>
  <c r="U306" i="15"/>
  <c r="U375" i="15"/>
  <c r="W368" i="15"/>
  <c r="W323" i="15"/>
  <c r="W338" i="15"/>
  <c r="W353" i="15"/>
  <c r="U365" i="15"/>
  <c r="U357" i="15"/>
  <c r="U333" i="15"/>
  <c r="U325" i="15"/>
  <c r="W311" i="15"/>
  <c r="W306" i="15"/>
  <c r="W316" i="15"/>
  <c r="W301" i="15"/>
  <c r="W296" i="15"/>
  <c r="U314" i="15"/>
  <c r="U366" i="15"/>
  <c r="U338" i="15"/>
  <c r="U316" i="15"/>
  <c r="U326" i="15"/>
  <c r="U340" i="15"/>
  <c r="U309" i="15"/>
  <c r="U381" i="15"/>
  <c r="U334" i="15"/>
  <c r="U343" i="15"/>
  <c r="U302" i="15"/>
  <c r="U337" i="15"/>
  <c r="U361" i="15"/>
  <c r="U320" i="15"/>
  <c r="U298" i="15"/>
  <c r="U378" i="15"/>
  <c r="U371" i="15"/>
  <c r="U307" i="15"/>
  <c r="U372" i="15"/>
  <c r="U359" i="15"/>
  <c r="U330" i="15"/>
  <c r="U362" i="15"/>
  <c r="U349" i="15"/>
  <c r="U296" i="15"/>
  <c r="U318" i="15"/>
  <c r="U352" i="15"/>
  <c r="U335" i="15"/>
  <c r="U336" i="15"/>
  <c r="U377" i="15"/>
  <c r="U303" i="15"/>
  <c r="U339" i="15"/>
  <c r="U299" i="15"/>
  <c r="U300" i="15"/>
  <c r="U350" i="15"/>
  <c r="U308" i="15"/>
  <c r="U319" i="15"/>
  <c r="U374" i="15"/>
  <c r="U364" i="15"/>
  <c r="U329" i="15"/>
  <c r="U325" i="13"/>
  <c r="U352" i="14"/>
  <c r="U369" i="14"/>
  <c r="W214" i="14"/>
  <c r="U335" i="14"/>
  <c r="U351" i="14"/>
  <c r="U368" i="14"/>
  <c r="U311" i="14"/>
  <c r="U319" i="14"/>
  <c r="U355" i="14"/>
  <c r="U370" i="14"/>
  <c r="U318" i="14"/>
  <c r="U337" i="14"/>
  <c r="U382" i="14"/>
  <c r="U379" i="14"/>
  <c r="U300" i="14"/>
  <c r="U365" i="14"/>
  <c r="U331" i="14"/>
  <c r="U381" i="14"/>
  <c r="U347" i="14"/>
  <c r="U308" i="14"/>
  <c r="U367" i="14"/>
  <c r="U333" i="14"/>
  <c r="U375" i="14"/>
  <c r="U349" i="14"/>
  <c r="U316" i="14"/>
  <c r="U378" i="14"/>
  <c r="U361" i="14"/>
  <c r="U344" i="14"/>
  <c r="U327" i="14"/>
  <c r="U304" i="14"/>
  <c r="U377" i="14"/>
  <c r="U360" i="14"/>
  <c r="U343" i="14"/>
  <c r="U330" i="14"/>
  <c r="U303" i="14"/>
  <c r="U376" i="14"/>
  <c r="U363" i="14"/>
  <c r="U346" i="14"/>
  <c r="U329" i="14"/>
  <c r="U313" i="14"/>
  <c r="U362" i="14"/>
  <c r="U345" i="14"/>
  <c r="U310" i="14"/>
  <c r="U328" i="14"/>
  <c r="U348" i="14"/>
  <c r="U309" i="14"/>
  <c r="U364" i="14"/>
  <c r="U334" i="14"/>
  <c r="U380" i="14"/>
  <c r="U350" i="14"/>
  <c r="U317" i="14"/>
  <c r="U302" i="14"/>
  <c r="U374" i="14"/>
  <c r="U357" i="14"/>
  <c r="U340" i="14"/>
  <c r="U323" i="14"/>
  <c r="U299" i="14"/>
  <c r="U373" i="14"/>
  <c r="U356" i="14"/>
  <c r="U339" i="14"/>
  <c r="U326" i="14"/>
  <c r="U298" i="14"/>
  <c r="U372" i="14"/>
  <c r="U359" i="14"/>
  <c r="U342" i="14"/>
  <c r="U325" i="14"/>
  <c r="U307" i="14"/>
  <c r="U297" i="14"/>
  <c r="U358" i="14"/>
  <c r="U332" i="14"/>
  <c r="U301" i="14"/>
  <c r="W87" i="14"/>
  <c r="U403" i="14"/>
  <c r="U399" i="14"/>
  <c r="U401" i="14"/>
  <c r="U371" i="14"/>
  <c r="U354" i="14"/>
  <c r="U341" i="14"/>
  <c r="U306" i="14"/>
  <c r="U304" i="13"/>
  <c r="W368" i="14"/>
  <c r="W323" i="14"/>
  <c r="W338" i="14"/>
  <c r="W353" i="14"/>
  <c r="U315" i="14"/>
  <c r="W311" i="14"/>
  <c r="W306" i="14"/>
  <c r="W301" i="14"/>
  <c r="W316" i="14"/>
  <c r="U314" i="14"/>
  <c r="W296" i="14"/>
  <c r="U366" i="14"/>
  <c r="U338" i="14"/>
  <c r="U336" i="14"/>
  <c r="U320" i="14"/>
  <c r="U305" i="14"/>
  <c r="U353" i="14"/>
  <c r="U333" i="13"/>
  <c r="U307" i="13"/>
  <c r="U379" i="13"/>
  <c r="U314" i="13"/>
  <c r="U349" i="13"/>
  <c r="U372" i="13"/>
  <c r="U300" i="13"/>
  <c r="U355" i="13"/>
  <c r="U328" i="13"/>
  <c r="U378" i="13"/>
  <c r="U299" i="13"/>
  <c r="U368" i="13"/>
  <c r="U374" i="13"/>
  <c r="U344" i="13"/>
  <c r="U350" i="13"/>
  <c r="U297" i="13"/>
  <c r="U375" i="13"/>
  <c r="U316" i="13"/>
  <c r="U340" i="13"/>
  <c r="U367" i="13"/>
  <c r="U342" i="13"/>
  <c r="U362" i="13"/>
  <c r="U345" i="13"/>
  <c r="U310" i="13"/>
  <c r="U361" i="13"/>
  <c r="U327" i="13"/>
  <c r="U380" i="13"/>
  <c r="U359" i="13"/>
  <c r="U337" i="13"/>
  <c r="U317" i="13"/>
  <c r="U302" i="13"/>
  <c r="U358" i="13"/>
  <c r="U332" i="13"/>
  <c r="U301" i="13"/>
  <c r="U357" i="13"/>
  <c r="U323" i="13"/>
  <c r="U381" i="13"/>
  <c r="U353" i="13"/>
  <c r="U403" i="13"/>
  <c r="U399" i="13"/>
  <c r="U401" i="13"/>
  <c r="W214" i="13"/>
  <c r="W368" i="13"/>
  <c r="W323" i="13"/>
  <c r="W338" i="13"/>
  <c r="W353" i="13"/>
  <c r="U315" i="13"/>
  <c r="W311" i="13"/>
  <c r="W306" i="13"/>
  <c r="W301" i="13"/>
  <c r="W316" i="13"/>
  <c r="W296" i="13"/>
  <c r="U377" i="13"/>
  <c r="U364" i="13"/>
  <c r="U347" i="13"/>
  <c r="U334" i="13"/>
  <c r="U308" i="13"/>
  <c r="U371" i="13"/>
  <c r="U354" i="13"/>
  <c r="U341" i="13"/>
  <c r="U324" i="13"/>
  <c r="U306" i="13"/>
  <c r="U296" i="13"/>
  <c r="U312" i="13"/>
  <c r="U370" i="13"/>
  <c r="U352" i="13"/>
  <c r="U335" i="13"/>
  <c r="U319" i="13"/>
  <c r="U373" i="13"/>
  <c r="U360" i="13"/>
  <c r="U343" i="13"/>
  <c r="U330" i="13"/>
  <c r="U303" i="13"/>
  <c r="U311" i="13"/>
  <c r="U376" i="13"/>
  <c r="U363" i="13"/>
  <c r="U346" i="13"/>
  <c r="U329" i="13"/>
  <c r="U313" i="13"/>
  <c r="W87" i="13"/>
  <c r="U366" i="13"/>
  <c r="U338" i="13"/>
  <c r="U336" i="13"/>
  <c r="U320" i="13"/>
  <c r="U305" i="13"/>
  <c r="U382" i="13"/>
  <c r="U365" i="13"/>
  <c r="U348" i="13"/>
  <c r="U331" i="13"/>
  <c r="U309" i="13"/>
  <c r="U369" i="13"/>
  <c r="U356" i="13"/>
  <c r="U339" i="13"/>
  <c r="U326" i="13"/>
  <c r="U298" i="13"/>
  <c r="V255" i="9"/>
  <c r="U255" i="9"/>
  <c r="T255" i="9"/>
  <c r="S255" i="9"/>
  <c r="R255" i="9"/>
  <c r="N249" i="9"/>
  <c r="P401" i="9" s="1"/>
  <c r="N251" i="9"/>
  <c r="P403" i="9" s="1"/>
  <c r="N247" i="9"/>
  <c r="P399" i="9" s="1"/>
  <c r="W186" i="9"/>
  <c r="T369" i="9" s="1"/>
  <c r="U369" i="9" s="1"/>
  <c r="W188" i="9"/>
  <c r="T370" i="9" s="1"/>
  <c r="U370" i="9" s="1"/>
  <c r="W190" i="9"/>
  <c r="T371" i="9" s="1"/>
  <c r="U371" i="9" s="1"/>
  <c r="W192" i="9"/>
  <c r="T372" i="9" s="1"/>
  <c r="U372" i="9" s="1"/>
  <c r="W194" i="9"/>
  <c r="T373" i="9" s="1"/>
  <c r="U373" i="9" s="1"/>
  <c r="W196" i="9"/>
  <c r="T374" i="9" s="1"/>
  <c r="U374" i="9" s="1"/>
  <c r="W198" i="9"/>
  <c r="T375" i="9" s="1"/>
  <c r="U375" i="9" s="1"/>
  <c r="W200" i="9"/>
  <c r="T376" i="9" s="1"/>
  <c r="U376" i="9" s="1"/>
  <c r="W202" i="9"/>
  <c r="T377" i="9" s="1"/>
  <c r="U377" i="9" s="1"/>
  <c r="W204" i="9"/>
  <c r="T378" i="9" s="1"/>
  <c r="U378" i="9" s="1"/>
  <c r="W206" i="9"/>
  <c r="T379" i="9" s="1"/>
  <c r="U379" i="9" s="1"/>
  <c r="W208" i="9"/>
  <c r="T380" i="9" s="1"/>
  <c r="U380" i="9" s="1"/>
  <c r="W210" i="9"/>
  <c r="T381" i="9" s="1"/>
  <c r="U381" i="9" s="1"/>
  <c r="W212" i="9"/>
  <c r="T382" i="9" s="1"/>
  <c r="U382" i="9" s="1"/>
  <c r="W156" i="9"/>
  <c r="T354" i="9" s="1"/>
  <c r="U354" i="9" s="1"/>
  <c r="W158" i="9"/>
  <c r="T355" i="9" s="1"/>
  <c r="U355" i="9" s="1"/>
  <c r="W160" i="9"/>
  <c r="T356" i="9" s="1"/>
  <c r="U356" i="9" s="1"/>
  <c r="W162" i="9"/>
  <c r="T357" i="9" s="1"/>
  <c r="U357" i="9" s="1"/>
  <c r="W164" i="9"/>
  <c r="T358" i="9" s="1"/>
  <c r="U358" i="9" s="1"/>
  <c r="W166" i="9"/>
  <c r="T359" i="9" s="1"/>
  <c r="U359" i="9" s="1"/>
  <c r="W168" i="9"/>
  <c r="T360" i="9" s="1"/>
  <c r="U360" i="9" s="1"/>
  <c r="W170" i="9"/>
  <c r="T361" i="9" s="1"/>
  <c r="U361" i="9" s="1"/>
  <c r="W172" i="9"/>
  <c r="T362" i="9" s="1"/>
  <c r="U362" i="9" s="1"/>
  <c r="W174" i="9"/>
  <c r="T363" i="9" s="1"/>
  <c r="U363" i="9" s="1"/>
  <c r="W176" i="9"/>
  <c r="T364" i="9" s="1"/>
  <c r="U364" i="9" s="1"/>
  <c r="W178" i="9"/>
  <c r="T365" i="9" s="1"/>
  <c r="U365" i="9" s="1"/>
  <c r="W180" i="9"/>
  <c r="T366" i="9" s="1"/>
  <c r="U366" i="9" s="1"/>
  <c r="W182" i="9"/>
  <c r="T367" i="9" s="1"/>
  <c r="U367" i="9" s="1"/>
  <c r="W126" i="9"/>
  <c r="T339" i="9" s="1"/>
  <c r="U339" i="9" s="1"/>
  <c r="W128" i="9"/>
  <c r="T340" i="9" s="1"/>
  <c r="U340" i="9" s="1"/>
  <c r="W130" i="9"/>
  <c r="T341" i="9" s="1"/>
  <c r="U341" i="9" s="1"/>
  <c r="W132" i="9"/>
  <c r="T342" i="9" s="1"/>
  <c r="U342" i="9" s="1"/>
  <c r="W134" i="9"/>
  <c r="T343" i="9" s="1"/>
  <c r="U343" i="9" s="1"/>
  <c r="W136" i="9"/>
  <c r="T344" i="9" s="1"/>
  <c r="U344" i="9" s="1"/>
  <c r="W138" i="9"/>
  <c r="T345" i="9" s="1"/>
  <c r="U345" i="9" s="1"/>
  <c r="W140" i="9"/>
  <c r="T346" i="9" s="1"/>
  <c r="U346" i="9" s="1"/>
  <c r="W142" i="9"/>
  <c r="T347" i="9" s="1"/>
  <c r="U347" i="9" s="1"/>
  <c r="W144" i="9"/>
  <c r="T348" i="9" s="1"/>
  <c r="U348" i="9" s="1"/>
  <c r="W146" i="9"/>
  <c r="T349" i="9" s="1"/>
  <c r="U349" i="9" s="1"/>
  <c r="W148" i="9"/>
  <c r="T350" i="9" s="1"/>
  <c r="U350" i="9" s="1"/>
  <c r="W150" i="9"/>
  <c r="T351" i="9" s="1"/>
  <c r="U351" i="9" s="1"/>
  <c r="W152" i="9"/>
  <c r="T352" i="9" s="1"/>
  <c r="U352" i="9" s="1"/>
  <c r="W96" i="9"/>
  <c r="T324" i="9" s="1"/>
  <c r="U324" i="9" s="1"/>
  <c r="W98" i="9"/>
  <c r="T325" i="9" s="1"/>
  <c r="U325" i="9" s="1"/>
  <c r="W100" i="9"/>
  <c r="T326" i="9" s="1"/>
  <c r="U326" i="9" s="1"/>
  <c r="W102" i="9"/>
  <c r="T327" i="9" s="1"/>
  <c r="U327" i="9" s="1"/>
  <c r="W104" i="9"/>
  <c r="T328" i="9" s="1"/>
  <c r="U328" i="9" s="1"/>
  <c r="W106" i="9"/>
  <c r="T329" i="9" s="1"/>
  <c r="U329" i="9" s="1"/>
  <c r="W108" i="9"/>
  <c r="T330" i="9" s="1"/>
  <c r="U330" i="9" s="1"/>
  <c r="W110" i="9"/>
  <c r="T331" i="9" s="1"/>
  <c r="U331" i="9" s="1"/>
  <c r="W112" i="9"/>
  <c r="T332" i="9" s="1"/>
  <c r="U332" i="9" s="1"/>
  <c r="W114" i="9"/>
  <c r="T333" i="9" s="1"/>
  <c r="U333" i="9" s="1"/>
  <c r="W116" i="9"/>
  <c r="T334" i="9" s="1"/>
  <c r="U334" i="9" s="1"/>
  <c r="W118" i="9"/>
  <c r="T335" i="9" s="1"/>
  <c r="U335" i="9" s="1"/>
  <c r="W120" i="9"/>
  <c r="T336" i="9" s="1"/>
  <c r="U336" i="9" s="1"/>
  <c r="W122" i="9"/>
  <c r="T337" i="9" s="1"/>
  <c r="U337" i="9" s="1"/>
  <c r="W85" i="9"/>
  <c r="W83" i="9"/>
  <c r="W81" i="9"/>
  <c r="W79" i="9"/>
  <c r="W77" i="9"/>
  <c r="W75" i="9"/>
  <c r="T320" i="9" s="1"/>
  <c r="U320" i="9" s="1"/>
  <c r="W73" i="9"/>
  <c r="T319" i="9" s="1"/>
  <c r="U319" i="9" s="1"/>
  <c r="W71" i="9"/>
  <c r="T318" i="9" s="1"/>
  <c r="U318" i="9" s="1"/>
  <c r="W69" i="9"/>
  <c r="T317" i="9" s="1"/>
  <c r="U317" i="9" s="1"/>
  <c r="W67" i="9"/>
  <c r="T316" i="9" s="1"/>
  <c r="W65" i="9"/>
  <c r="T310" i="9" s="1"/>
  <c r="U310" i="9" s="1"/>
  <c r="W63" i="9"/>
  <c r="T309" i="9" s="1"/>
  <c r="U309" i="9" s="1"/>
  <c r="W61" i="9"/>
  <c r="T308" i="9" s="1"/>
  <c r="U308" i="9" s="1"/>
  <c r="W59" i="9"/>
  <c r="T307" i="9" s="1"/>
  <c r="U307" i="9" s="1"/>
  <c r="W57" i="9"/>
  <c r="T306" i="9" s="1"/>
  <c r="W55" i="9"/>
  <c r="T305" i="9" s="1"/>
  <c r="U305" i="9" s="1"/>
  <c r="W53" i="9"/>
  <c r="T304" i="9" s="1"/>
  <c r="U304" i="9" s="1"/>
  <c r="W51" i="9"/>
  <c r="T303" i="9" s="1"/>
  <c r="U303" i="9" s="1"/>
  <c r="W49" i="9"/>
  <c r="T302" i="9" s="1"/>
  <c r="U302" i="9" s="1"/>
  <c r="W47" i="9"/>
  <c r="T301" i="9" s="1"/>
  <c r="W45" i="9"/>
  <c r="T300" i="9" s="1"/>
  <c r="U300" i="9" s="1"/>
  <c r="W43" i="9"/>
  <c r="T299" i="9" s="1"/>
  <c r="U299" i="9" s="1"/>
  <c r="W41" i="9"/>
  <c r="T298" i="9" s="1"/>
  <c r="U298" i="9" s="1"/>
  <c r="W39" i="9"/>
  <c r="T297" i="9" s="1"/>
  <c r="U297" i="9" s="1"/>
  <c r="W256" i="23" l="1"/>
  <c r="W258" i="23" s="1"/>
  <c r="W256" i="22"/>
  <c r="W258" i="22" s="1"/>
  <c r="W256" i="21"/>
  <c r="W258" i="21" s="1"/>
  <c r="W256" i="19"/>
  <c r="W258" i="19" s="1"/>
  <c r="W256" i="18"/>
  <c r="W258" i="18" s="1"/>
  <c r="W256" i="17"/>
  <c r="W258" i="17" s="1"/>
  <c r="W256" i="16"/>
  <c r="W258" i="16" s="1"/>
  <c r="W256" i="15"/>
  <c r="W258" i="15" s="1"/>
  <c r="W256" i="14"/>
  <c r="W258" i="14" s="1"/>
  <c r="W256" i="13"/>
  <c r="W258" i="13" s="1"/>
  <c r="U316" i="9"/>
  <c r="W316" i="9"/>
  <c r="U306" i="9"/>
  <c r="W306" i="9"/>
  <c r="U301" i="9"/>
  <c r="W301" i="9"/>
  <c r="O21" i="11"/>
  <c r="H268" i="9"/>
  <c r="J11" i="9"/>
  <c r="D13" i="9"/>
  <c r="L57" i="9"/>
  <c r="P306" i="9" s="1"/>
  <c r="J57" i="9"/>
  <c r="N306" i="9" s="1"/>
  <c r="H57" i="9"/>
  <c r="L306" i="9" s="1"/>
  <c r="F57" i="9"/>
  <c r="J306" i="9" s="1"/>
  <c r="D57" i="9"/>
  <c r="H306" i="9" s="1"/>
  <c r="D221" i="9"/>
  <c r="H385" i="9" s="1"/>
  <c r="D94" i="9"/>
  <c r="H323" i="9" s="1"/>
  <c r="D37" i="9"/>
  <c r="H296" i="9" s="1"/>
  <c r="P288" i="9" l="1"/>
  <c r="D293" i="9"/>
  <c r="D11" i="9"/>
  <c r="D238" i="9"/>
  <c r="H396" i="9" s="1"/>
  <c r="W28" i="9"/>
  <c r="W26" i="9"/>
  <c r="W24" i="9"/>
  <c r="L77" i="9"/>
  <c r="P316" i="9" s="1"/>
  <c r="J77" i="9"/>
  <c r="N316" i="9" s="1"/>
  <c r="H77" i="9"/>
  <c r="L316" i="9" s="1"/>
  <c r="F77" i="9"/>
  <c r="J316" i="9" s="1"/>
  <c r="L67" i="9"/>
  <c r="P311" i="9" s="1"/>
  <c r="J67" i="9"/>
  <c r="N311" i="9" s="1"/>
  <c r="H67" i="9"/>
  <c r="L311" i="9" s="1"/>
  <c r="F67" i="9"/>
  <c r="J311" i="9" s="1"/>
  <c r="D77" i="9"/>
  <c r="H316" i="9" s="1"/>
  <c r="D67" i="9"/>
  <c r="H311" i="9" s="1"/>
  <c r="J37" i="9"/>
  <c r="N296" i="9" s="1"/>
  <c r="D184" i="9"/>
  <c r="H368" i="9" s="1"/>
  <c r="W234" i="9"/>
  <c r="T392" i="9" s="1"/>
  <c r="U392" i="9" s="1"/>
  <c r="W236" i="9"/>
  <c r="T394" i="9" s="1"/>
  <c r="U394" i="9" s="1"/>
  <c r="W238" i="9"/>
  <c r="T396" i="9" s="1"/>
  <c r="U396" i="9" s="1"/>
  <c r="W247" i="9"/>
  <c r="T399" i="9" s="1"/>
  <c r="U399" i="9" s="1"/>
  <c r="W249" i="9"/>
  <c r="T401" i="9" s="1"/>
  <c r="U401" i="9" s="1"/>
  <c r="W251" i="9"/>
  <c r="T403" i="9" s="1"/>
  <c r="U403" i="9" s="1"/>
  <c r="W221" i="9"/>
  <c r="T385" i="9" s="1"/>
  <c r="U385" i="9" s="1"/>
  <c r="W223" i="9"/>
  <c r="T387" i="9" s="1"/>
  <c r="U387" i="9" s="1"/>
  <c r="W225" i="9"/>
  <c r="T389" i="9" s="1"/>
  <c r="U389" i="9" s="1"/>
  <c r="D225" i="9"/>
  <c r="H389" i="9" s="1"/>
  <c r="W184" i="9"/>
  <c r="T368" i="9" s="1"/>
  <c r="W154" i="9"/>
  <c r="W124" i="9"/>
  <c r="W94" i="9"/>
  <c r="T323" i="9" s="1"/>
  <c r="W37" i="9"/>
  <c r="T296" i="9" s="1"/>
  <c r="L238" i="9"/>
  <c r="P396" i="9" s="1"/>
  <c r="J238" i="9"/>
  <c r="N396" i="9" s="1"/>
  <c r="H238" i="9"/>
  <c r="L396" i="9" s="1"/>
  <c r="F238" i="9"/>
  <c r="J396" i="9" s="1"/>
  <c r="L236" i="9"/>
  <c r="P394" i="9" s="1"/>
  <c r="J236" i="9"/>
  <c r="N394" i="9" s="1"/>
  <c r="H236" i="9"/>
  <c r="L394" i="9" s="1"/>
  <c r="F236" i="9"/>
  <c r="J394" i="9" s="1"/>
  <c r="D236" i="9"/>
  <c r="H394" i="9" s="1"/>
  <c r="L234" i="9"/>
  <c r="P392" i="9" s="1"/>
  <c r="J234" i="9"/>
  <c r="N392" i="9" s="1"/>
  <c r="H234" i="9"/>
  <c r="L392" i="9" s="1"/>
  <c r="F234" i="9"/>
  <c r="J392" i="9" s="1"/>
  <c r="D234" i="9"/>
  <c r="H392" i="9" s="1"/>
  <c r="D223" i="9"/>
  <c r="H387" i="9" s="1"/>
  <c r="D154" i="9"/>
  <c r="H353" i="9" s="1"/>
  <c r="D124" i="9"/>
  <c r="H338" i="9" s="1"/>
  <c r="D47" i="9"/>
  <c r="H301" i="9" s="1"/>
  <c r="F124" i="9"/>
  <c r="J338" i="9" s="1"/>
  <c r="H124" i="9"/>
  <c r="L338" i="9" s="1"/>
  <c r="J124" i="9"/>
  <c r="N338" i="9" s="1"/>
  <c r="L124" i="9"/>
  <c r="P338" i="9" s="1"/>
  <c r="L184" i="9"/>
  <c r="P368" i="9" s="1"/>
  <c r="J184" i="9"/>
  <c r="N368" i="9" s="1"/>
  <c r="H184" i="9"/>
  <c r="L368" i="9" s="1"/>
  <c r="F184" i="9"/>
  <c r="J368" i="9" s="1"/>
  <c r="O11" i="11"/>
  <c r="J11" i="13" l="1"/>
  <c r="D11" i="13"/>
  <c r="U323" i="9"/>
  <c r="W323" i="9"/>
  <c r="U296" i="9"/>
  <c r="W296" i="9"/>
  <c r="U368" i="9"/>
  <c r="W368" i="9"/>
  <c r="B293" i="9"/>
  <c r="P286" i="9"/>
  <c r="W253" i="9"/>
  <c r="W30" i="9"/>
  <c r="W257" i="9" s="1"/>
  <c r="W46" i="9"/>
  <c r="W86" i="9"/>
  <c r="W76" i="9"/>
  <c r="W240" i="9"/>
  <c r="J11" i="14" l="1"/>
  <c r="P288" i="14" s="1"/>
  <c r="B293" i="13"/>
  <c r="D11" i="14"/>
  <c r="P286" i="13"/>
  <c r="Z259" i="13"/>
  <c r="R21" i="13" s="1"/>
  <c r="D293" i="13"/>
  <c r="P288" i="13"/>
  <c r="L225" i="9"/>
  <c r="P389" i="9" s="1"/>
  <c r="L223" i="9"/>
  <c r="P387" i="9" s="1"/>
  <c r="L221" i="9"/>
  <c r="P385" i="9" s="1"/>
  <c r="J225" i="9"/>
  <c r="N389" i="9" s="1"/>
  <c r="J223" i="9"/>
  <c r="N387" i="9" s="1"/>
  <c r="J221" i="9"/>
  <c r="N385" i="9" s="1"/>
  <c r="H225" i="9"/>
  <c r="L389" i="9" s="1"/>
  <c r="H223" i="9"/>
  <c r="L387" i="9" s="1"/>
  <c r="H221" i="9"/>
  <c r="L385" i="9" s="1"/>
  <c r="F225" i="9"/>
  <c r="J389" i="9" s="1"/>
  <c r="F223" i="9"/>
  <c r="J387" i="9" s="1"/>
  <c r="F221" i="9"/>
  <c r="J385" i="9" s="1"/>
  <c r="L154" i="9"/>
  <c r="P353" i="9" s="1"/>
  <c r="J154" i="9"/>
  <c r="N353" i="9" s="1"/>
  <c r="H154" i="9"/>
  <c r="L353" i="9" s="1"/>
  <c r="F154" i="9"/>
  <c r="J353" i="9" s="1"/>
  <c r="L94" i="9"/>
  <c r="P323" i="9" s="1"/>
  <c r="J94" i="9"/>
  <c r="N323" i="9" s="1"/>
  <c r="H94" i="9"/>
  <c r="L323" i="9" s="1"/>
  <c r="F94" i="9"/>
  <c r="J323" i="9" s="1"/>
  <c r="L47" i="9"/>
  <c r="P301" i="9" s="1"/>
  <c r="J47" i="9"/>
  <c r="N301" i="9" s="1"/>
  <c r="L37" i="9"/>
  <c r="P296" i="9" s="1"/>
  <c r="H47" i="9"/>
  <c r="L301" i="9" s="1"/>
  <c r="H37" i="9"/>
  <c r="L296" i="9" s="1"/>
  <c r="F47" i="9"/>
  <c r="J301" i="9" s="1"/>
  <c r="F37" i="9"/>
  <c r="J296" i="9" s="1"/>
  <c r="J11" i="15" l="1"/>
  <c r="P288" i="15" s="1"/>
  <c r="B293" i="14"/>
  <c r="D11" i="15"/>
  <c r="P286" i="14"/>
  <c r="D293" i="14"/>
  <c r="Z259" i="14"/>
  <c r="R21" i="14" s="1"/>
  <c r="Z260" i="13"/>
  <c r="V22" i="13" s="1"/>
  <c r="V219" i="13" s="1"/>
  <c r="R91" i="13"/>
  <c r="R244" i="13"/>
  <c r="R22" i="13"/>
  <c r="R34" i="13"/>
  <c r="S21" i="13"/>
  <c r="R231" i="13"/>
  <c r="R218" i="13"/>
  <c r="W153" i="9"/>
  <c r="T338" i="9" s="1"/>
  <c r="W213" i="9"/>
  <c r="W183" i="9"/>
  <c r="T353" i="9" s="1"/>
  <c r="W123" i="9"/>
  <c r="W227" i="9"/>
  <c r="J13" i="9"/>
  <c r="D293" i="15" l="1"/>
  <c r="J11" i="16"/>
  <c r="P288" i="16" s="1"/>
  <c r="P286" i="15"/>
  <c r="Z259" i="15"/>
  <c r="Z260" i="15" s="1"/>
  <c r="V22" i="15" s="1"/>
  <c r="D11" i="16"/>
  <c r="B293" i="15"/>
  <c r="Z260" i="14"/>
  <c r="V22" i="14" s="1"/>
  <c r="V232" i="14" s="1"/>
  <c r="R244" i="14"/>
  <c r="R231" i="14"/>
  <c r="R218" i="14"/>
  <c r="R34" i="14"/>
  <c r="R91" i="14"/>
  <c r="R22" i="14"/>
  <c r="S21" i="14"/>
  <c r="V35" i="13"/>
  <c r="V92" i="13"/>
  <c r="V245" i="13"/>
  <c r="V232" i="13"/>
  <c r="Z261" i="13"/>
  <c r="S22" i="13"/>
  <c r="S244" i="13"/>
  <c r="T21" i="13"/>
  <c r="S231" i="13"/>
  <c r="S218" i="13"/>
  <c r="S91" i="13"/>
  <c r="S34" i="13"/>
  <c r="R245" i="13"/>
  <c r="R35" i="13"/>
  <c r="R92" i="13"/>
  <c r="R232" i="13"/>
  <c r="R219" i="13"/>
  <c r="U338" i="9"/>
  <c r="W338" i="9"/>
  <c r="U353" i="9"/>
  <c r="W353" i="9"/>
  <c r="W214" i="9"/>
  <c r="D293" i="16" l="1"/>
  <c r="J11" i="17"/>
  <c r="P288" i="17" s="1"/>
  <c r="V92" i="14"/>
  <c r="B293" i="16"/>
  <c r="D11" i="17"/>
  <c r="R21" i="15"/>
  <c r="R91" i="15" s="1"/>
  <c r="Z259" i="16"/>
  <c r="Z260" i="16" s="1"/>
  <c r="V22" i="16" s="1"/>
  <c r="P286" i="16"/>
  <c r="V35" i="14"/>
  <c r="Z261" i="14"/>
  <c r="Y258" i="14" s="1"/>
  <c r="V245" i="14"/>
  <c r="V219" i="14"/>
  <c r="Z261" i="15"/>
  <c r="Y258" i="15" s="1"/>
  <c r="V219" i="15"/>
  <c r="V92" i="15"/>
  <c r="V245" i="15"/>
  <c r="V232" i="15"/>
  <c r="V35" i="15"/>
  <c r="S244" i="14"/>
  <c r="S231" i="14"/>
  <c r="S34" i="14"/>
  <c r="S91" i="14"/>
  <c r="S22" i="14"/>
  <c r="T21" i="14"/>
  <c r="S218" i="14"/>
  <c r="R245" i="14"/>
  <c r="R232" i="14"/>
  <c r="R35" i="14"/>
  <c r="R92" i="14"/>
  <c r="R219" i="14"/>
  <c r="Y258" i="13"/>
  <c r="Y256" i="13"/>
  <c r="T244" i="13"/>
  <c r="T91" i="13"/>
  <c r="T218" i="13"/>
  <c r="T22" i="13"/>
  <c r="T34" i="13"/>
  <c r="U21" i="13"/>
  <c r="T231" i="13"/>
  <c r="S232" i="13"/>
  <c r="S219" i="13"/>
  <c r="S35" i="13"/>
  <c r="S245" i="13"/>
  <c r="S92" i="13"/>
  <c r="W66" i="9"/>
  <c r="T313" i="9" s="1"/>
  <c r="W56" i="9"/>
  <c r="Z259" i="9"/>
  <c r="R21" i="9" s="1"/>
  <c r="D293" i="17" l="1"/>
  <c r="J11" i="18"/>
  <c r="P288" i="18" s="1"/>
  <c r="B293" i="17"/>
  <c r="D11" i="18"/>
  <c r="R231" i="15"/>
  <c r="R244" i="15"/>
  <c r="S21" i="15"/>
  <c r="S22" i="15" s="1"/>
  <c r="R34" i="15"/>
  <c r="R22" i="15"/>
  <c r="R232" i="15" s="1"/>
  <c r="R218" i="15"/>
  <c r="P286" i="17"/>
  <c r="Y256" i="14"/>
  <c r="Y247" i="14" s="1"/>
  <c r="Z259" i="17"/>
  <c r="R21" i="17" s="1"/>
  <c r="R21" i="16"/>
  <c r="R231" i="16" s="1"/>
  <c r="Y256" i="15"/>
  <c r="Y251" i="15" s="1"/>
  <c r="V245" i="16"/>
  <c r="V232" i="16"/>
  <c r="V219" i="16"/>
  <c r="V35" i="16"/>
  <c r="V92" i="16"/>
  <c r="Z261" i="16"/>
  <c r="T244" i="14"/>
  <c r="T231" i="14"/>
  <c r="T34" i="14"/>
  <c r="T91" i="14"/>
  <c r="T22" i="14"/>
  <c r="U21" i="14"/>
  <c r="T218" i="14"/>
  <c r="S245" i="14"/>
  <c r="S232" i="14"/>
  <c r="S35" i="14"/>
  <c r="S92" i="14"/>
  <c r="S219" i="14"/>
  <c r="Y66" i="13"/>
  <c r="Y225" i="13"/>
  <c r="Y238" i="13"/>
  <c r="Y46" i="13"/>
  <c r="Y153" i="13"/>
  <c r="Y183" i="13"/>
  <c r="Y234" i="13"/>
  <c r="Y76" i="13"/>
  <c r="Y249" i="13"/>
  <c r="Y213" i="13"/>
  <c r="Y221" i="13"/>
  <c r="Y223" i="13"/>
  <c r="Y247" i="13"/>
  <c r="Y251" i="13"/>
  <c r="Y123" i="13"/>
  <c r="Y56" i="13"/>
  <c r="Y236" i="13"/>
  <c r="Y86" i="13"/>
  <c r="T219" i="13"/>
  <c r="T35" i="13"/>
  <c r="T245" i="13"/>
  <c r="T92" i="13"/>
  <c r="T232" i="13"/>
  <c r="U231" i="13"/>
  <c r="V21" i="13"/>
  <c r="U34" i="13"/>
  <c r="U218" i="13"/>
  <c r="U244" i="13"/>
  <c r="U22" i="13"/>
  <c r="U91" i="13"/>
  <c r="U313" i="9"/>
  <c r="W311" i="9"/>
  <c r="W87" i="9"/>
  <c r="Z260" i="9"/>
  <c r="Z261" i="9" s="1"/>
  <c r="R244" i="9"/>
  <c r="S21" i="9"/>
  <c r="R231" i="9"/>
  <c r="R91" i="9"/>
  <c r="R218" i="9"/>
  <c r="R22" i="9"/>
  <c r="R34" i="9"/>
  <c r="J11" i="19" l="1"/>
  <c r="P288" i="19" s="1"/>
  <c r="P286" i="18"/>
  <c r="D11" i="19"/>
  <c r="D293" i="18"/>
  <c r="B293" i="18"/>
  <c r="Y66" i="14"/>
  <c r="Y225" i="14"/>
  <c r="Y183" i="14"/>
  <c r="Z259" i="18"/>
  <c r="Z260" i="18" s="1"/>
  <c r="V22" i="18" s="1"/>
  <c r="Y238" i="14"/>
  <c r="Y76" i="14"/>
  <c r="R35" i="15"/>
  <c r="Y153" i="14"/>
  <c r="Y236" i="14"/>
  <c r="R245" i="15"/>
  <c r="S231" i="15"/>
  <c r="T21" i="15"/>
  <c r="T231" i="15" s="1"/>
  <c r="S91" i="15"/>
  <c r="S218" i="15"/>
  <c r="S244" i="15"/>
  <c r="Y221" i="14"/>
  <c r="Y251" i="14"/>
  <c r="Y213" i="14"/>
  <c r="Y249" i="14"/>
  <c r="Y56" i="14"/>
  <c r="Y123" i="14"/>
  <c r="Y234" i="14"/>
  <c r="S34" i="15"/>
  <c r="Z260" i="17"/>
  <c r="V22" i="17" s="1"/>
  <c r="V232" i="17" s="1"/>
  <c r="R219" i="15"/>
  <c r="R92" i="15"/>
  <c r="Y46" i="14"/>
  <c r="Y86" i="14"/>
  <c r="Y223" i="14"/>
  <c r="Y238" i="15"/>
  <c r="Y153" i="15"/>
  <c r="Y221" i="15"/>
  <c r="Y223" i="15"/>
  <c r="Y234" i="15"/>
  <c r="Y86" i="15"/>
  <c r="Y183" i="15"/>
  <c r="Y66" i="15"/>
  <c r="Y76" i="15"/>
  <c r="Y225" i="15"/>
  <c r="R22" i="16"/>
  <c r="R245" i="16" s="1"/>
  <c r="R34" i="16"/>
  <c r="R91" i="16"/>
  <c r="R244" i="17"/>
  <c r="R34" i="17"/>
  <c r="R91" i="17"/>
  <c r="R22" i="17"/>
  <c r="S21" i="17"/>
  <c r="R231" i="17"/>
  <c r="R218" i="17"/>
  <c r="R218" i="16"/>
  <c r="R244" i="16"/>
  <c r="S21" i="16"/>
  <c r="S231" i="16" s="1"/>
  <c r="Y123" i="15"/>
  <c r="Y56" i="15"/>
  <c r="Y247" i="15"/>
  <c r="Y213" i="15"/>
  <c r="Y46" i="15"/>
  <c r="Y236" i="15"/>
  <c r="Y249" i="15"/>
  <c r="Y256" i="16"/>
  <c r="Y258" i="16"/>
  <c r="S245" i="15"/>
  <c r="S232" i="15"/>
  <c r="S219" i="15"/>
  <c r="S35" i="15"/>
  <c r="S92" i="15"/>
  <c r="T245" i="14"/>
  <c r="T232" i="14"/>
  <c r="T219" i="14"/>
  <c r="T92" i="14"/>
  <c r="T35" i="14"/>
  <c r="U244" i="14"/>
  <c r="U231" i="14"/>
  <c r="U91" i="14"/>
  <c r="U22" i="14"/>
  <c r="V21" i="14"/>
  <c r="U218" i="14"/>
  <c r="U34" i="14"/>
  <c r="U35" i="13"/>
  <c r="U92" i="13"/>
  <c r="U245" i="13"/>
  <c r="U219" i="13"/>
  <c r="U232" i="13"/>
  <c r="V91" i="13"/>
  <c r="V231" i="13"/>
  <c r="V218" i="13"/>
  <c r="V34" i="13"/>
  <c r="V244" i="13"/>
  <c r="W256" i="9"/>
  <c r="W258" i="9" s="1"/>
  <c r="V22" i="9"/>
  <c r="Y256" i="9"/>
  <c r="Y46" i="9" s="1"/>
  <c r="Y258" i="9"/>
  <c r="T21" i="9"/>
  <c r="S34" i="9"/>
  <c r="S218" i="9"/>
  <c r="S22" i="9"/>
  <c r="R245" i="9"/>
  <c r="S91" i="9"/>
  <c r="S231" i="9"/>
  <c r="S244" i="9"/>
  <c r="R219" i="9"/>
  <c r="R232" i="9"/>
  <c r="R35" i="9"/>
  <c r="R92" i="9"/>
  <c r="D293" i="19" l="1"/>
  <c r="D11" i="20"/>
  <c r="J11" i="20"/>
  <c r="D293" i="20" s="1"/>
  <c r="R21" i="18"/>
  <c r="R91" i="18" s="1"/>
  <c r="V219" i="17"/>
  <c r="T22" i="15"/>
  <c r="T232" i="15" s="1"/>
  <c r="T244" i="15"/>
  <c r="V245" i="17"/>
  <c r="T91" i="15"/>
  <c r="V92" i="17"/>
  <c r="U21" i="15"/>
  <c r="U244" i="15" s="1"/>
  <c r="T218" i="15"/>
  <c r="Z261" i="17"/>
  <c r="Y256" i="17" s="1"/>
  <c r="V35" i="17"/>
  <c r="V245" i="18"/>
  <c r="V232" i="18"/>
  <c r="V92" i="18"/>
  <c r="V219" i="18"/>
  <c r="V35" i="18"/>
  <c r="T34" i="15"/>
  <c r="Z261" i="18"/>
  <c r="R35" i="16"/>
  <c r="R219" i="16"/>
  <c r="S34" i="16"/>
  <c r="S91" i="16"/>
  <c r="S218" i="16"/>
  <c r="S244" i="16"/>
  <c r="T21" i="16"/>
  <c r="T244" i="16" s="1"/>
  <c r="R232" i="16"/>
  <c r="S22" i="16"/>
  <c r="S232" i="16" s="1"/>
  <c r="R92" i="16"/>
  <c r="R245" i="17"/>
  <c r="R232" i="17"/>
  <c r="R35" i="17"/>
  <c r="R92" i="17"/>
  <c r="R219" i="17"/>
  <c r="S244" i="17"/>
  <c r="S231" i="17"/>
  <c r="S34" i="17"/>
  <c r="S91" i="17"/>
  <c r="S22" i="17"/>
  <c r="T21" i="17"/>
  <c r="S218" i="17"/>
  <c r="Y251" i="16"/>
  <c r="Y238" i="16"/>
  <c r="Y225" i="16"/>
  <c r="Y213" i="16"/>
  <c r="Y247" i="16"/>
  <c r="Y234" i="16"/>
  <c r="Y221" i="16"/>
  <c r="Y236" i="16"/>
  <c r="Y183" i="16"/>
  <c r="Y123" i="16"/>
  <c r="Y249" i="16"/>
  <c r="Y223" i="16"/>
  <c r="Y86" i="16"/>
  <c r="Y76" i="16"/>
  <c r="Y66" i="16"/>
  <c r="Y56" i="16"/>
  <c r="Y46" i="16"/>
  <c r="Y153" i="16"/>
  <c r="V244" i="14"/>
  <c r="V231" i="14"/>
  <c r="V218" i="14"/>
  <c r="V34" i="14"/>
  <c r="V91" i="14"/>
  <c r="U245" i="14"/>
  <c r="U232" i="14"/>
  <c r="U219" i="14"/>
  <c r="U35" i="14"/>
  <c r="U92" i="14"/>
  <c r="S219" i="9"/>
  <c r="V92" i="9"/>
  <c r="V35" i="9"/>
  <c r="V232" i="9"/>
  <c r="V245" i="9"/>
  <c r="V219" i="9"/>
  <c r="Y213" i="9"/>
  <c r="Y76" i="9"/>
  <c r="Y223" i="9"/>
  <c r="Y183" i="9"/>
  <c r="Y123" i="9"/>
  <c r="Y56" i="9"/>
  <c r="Y225" i="9"/>
  <c r="Y221" i="9"/>
  <c r="Y236" i="9"/>
  <c r="Y238" i="9"/>
  <c r="Y66" i="9"/>
  <c r="Y153" i="9"/>
  <c r="Y251" i="9"/>
  <c r="Y247" i="9"/>
  <c r="Y234" i="9"/>
  <c r="Y249" i="9"/>
  <c r="Y86" i="9"/>
  <c r="S35" i="9"/>
  <c r="S232" i="9"/>
  <c r="T91" i="9"/>
  <c r="T244" i="9"/>
  <c r="U21" i="9"/>
  <c r="T34" i="9"/>
  <c r="T231" i="9"/>
  <c r="S245" i="9"/>
  <c r="T22" i="9"/>
  <c r="S92" i="9"/>
  <c r="T218" i="9"/>
  <c r="J11" i="21" l="1"/>
  <c r="P288" i="21" s="1"/>
  <c r="P286" i="20"/>
  <c r="D11" i="21"/>
  <c r="R22" i="18"/>
  <c r="R232" i="18" s="1"/>
  <c r="B293" i="20"/>
  <c r="Z259" i="20"/>
  <c r="R21" i="20" s="1"/>
  <c r="P288" i="20"/>
  <c r="T92" i="15"/>
  <c r="R244" i="18"/>
  <c r="R218" i="18"/>
  <c r="R231" i="18"/>
  <c r="S21" i="18"/>
  <c r="S231" i="18" s="1"/>
  <c r="R34" i="18"/>
  <c r="T219" i="15"/>
  <c r="U91" i="15"/>
  <c r="U231" i="15"/>
  <c r="T35" i="15"/>
  <c r="T245" i="15"/>
  <c r="Y258" i="17"/>
  <c r="S92" i="16"/>
  <c r="S245" i="16"/>
  <c r="U34" i="15"/>
  <c r="V21" i="15"/>
  <c r="V218" i="15" s="1"/>
  <c r="U218" i="15"/>
  <c r="S219" i="16"/>
  <c r="U22" i="15"/>
  <c r="U232" i="15" s="1"/>
  <c r="Y256" i="18"/>
  <c r="Y258" i="18"/>
  <c r="S35" i="16"/>
  <c r="U21" i="16"/>
  <c r="U22" i="16" s="1"/>
  <c r="T34" i="16"/>
  <c r="T218" i="16"/>
  <c r="T22" i="16"/>
  <c r="T232" i="16" s="1"/>
  <c r="T231" i="16"/>
  <c r="T91" i="16"/>
  <c r="S245" i="17"/>
  <c r="S232" i="17"/>
  <c r="S92" i="17"/>
  <c r="S219" i="17"/>
  <c r="S35" i="17"/>
  <c r="T244" i="17"/>
  <c r="T231" i="17"/>
  <c r="T91" i="17"/>
  <c r="T22" i="17"/>
  <c r="U21" i="17"/>
  <c r="T218" i="17"/>
  <c r="T34" i="17"/>
  <c r="Y251" i="17"/>
  <c r="Y238" i="17"/>
  <c r="Y225" i="17"/>
  <c r="Y247" i="17"/>
  <c r="Y234" i="17"/>
  <c r="Y249" i="17"/>
  <c r="Y236" i="17"/>
  <c r="Y223" i="17"/>
  <c r="Y221" i="17"/>
  <c r="Y86" i="17"/>
  <c r="Y76" i="17"/>
  <c r="Y66" i="17"/>
  <c r="Y56" i="17"/>
  <c r="Y46" i="17"/>
  <c r="Y213" i="17"/>
  <c r="Y153" i="17"/>
  <c r="Y183" i="17"/>
  <c r="Y123" i="17"/>
  <c r="U244" i="9"/>
  <c r="U231" i="9"/>
  <c r="U22" i="9"/>
  <c r="U34" i="9"/>
  <c r="V21" i="9"/>
  <c r="U91" i="9"/>
  <c r="U218" i="9"/>
  <c r="T245" i="9"/>
  <c r="T35" i="9"/>
  <c r="T219" i="9"/>
  <c r="T92" i="9"/>
  <c r="T232" i="9"/>
  <c r="D293" i="21" l="1"/>
  <c r="J11" i="22"/>
  <c r="D293" i="22" s="1"/>
  <c r="R35" i="18"/>
  <c r="B293" i="21"/>
  <c r="P286" i="21"/>
  <c r="D11" i="22"/>
  <c r="S91" i="18"/>
  <c r="Z260" i="20"/>
  <c r="V22" i="20" s="1"/>
  <c r="V219" i="20" s="1"/>
  <c r="Z259" i="21"/>
  <c r="Z260" i="21" s="1"/>
  <c r="V22" i="21" s="1"/>
  <c r="R245" i="18"/>
  <c r="R219" i="18"/>
  <c r="R92" i="18"/>
  <c r="S218" i="18"/>
  <c r="T21" i="18"/>
  <c r="T231" i="18" s="1"/>
  <c r="S34" i="18"/>
  <c r="S244" i="18"/>
  <c r="U244" i="16"/>
  <c r="S22" i="18"/>
  <c r="S245" i="18" s="1"/>
  <c r="R244" i="20"/>
  <c r="R231" i="20"/>
  <c r="R218" i="20"/>
  <c r="R34" i="20"/>
  <c r="R91" i="20"/>
  <c r="R22" i="20"/>
  <c r="S21" i="20"/>
  <c r="U231" i="16"/>
  <c r="U219" i="15"/>
  <c r="U245" i="15"/>
  <c r="U35" i="15"/>
  <c r="V91" i="15"/>
  <c r="V231" i="15"/>
  <c r="V34" i="15"/>
  <c r="U92" i="15"/>
  <c r="T245" i="16"/>
  <c r="T35" i="16"/>
  <c r="V244" i="15"/>
  <c r="T219" i="16"/>
  <c r="U91" i="16"/>
  <c r="Y251" i="18"/>
  <c r="Y238" i="18"/>
  <c r="Y247" i="18"/>
  <c r="Y249" i="18"/>
  <c r="Y236" i="18"/>
  <c r="Y223" i="18"/>
  <c r="Y213" i="18"/>
  <c r="Y153" i="18"/>
  <c r="Y225" i="18"/>
  <c r="Y183" i="18"/>
  <c r="Y123" i="18"/>
  <c r="Y234" i="18"/>
  <c r="Y221" i="18"/>
  <c r="Y86" i="18"/>
  <c r="Y76" i="18"/>
  <c r="Y66" i="18"/>
  <c r="Y56" i="18"/>
  <c r="Y46" i="18"/>
  <c r="V21" i="16"/>
  <c r="V218" i="16" s="1"/>
  <c r="U218" i="16"/>
  <c r="U34" i="16"/>
  <c r="T92" i="16"/>
  <c r="U244" i="17"/>
  <c r="U231" i="17"/>
  <c r="U218" i="17"/>
  <c r="U34" i="17"/>
  <c r="U91" i="17"/>
  <c r="U22" i="17"/>
  <c r="V21" i="17"/>
  <c r="T245" i="17"/>
  <c r="T232" i="17"/>
  <c r="T219" i="17"/>
  <c r="T35" i="17"/>
  <c r="T92" i="17"/>
  <c r="U245" i="16"/>
  <c r="U232" i="16"/>
  <c r="U92" i="16"/>
  <c r="U219" i="16"/>
  <c r="U35" i="16"/>
  <c r="U245" i="9"/>
  <c r="U92" i="9"/>
  <c r="U35" i="9"/>
  <c r="U219" i="9"/>
  <c r="V244" i="9"/>
  <c r="V218" i="9"/>
  <c r="U232" i="9"/>
  <c r="V34" i="9"/>
  <c r="V91" i="9"/>
  <c r="V231" i="9"/>
  <c r="J11" i="23" l="1"/>
  <c r="P288" i="23" s="1"/>
  <c r="P288" i="22"/>
  <c r="Z261" i="20"/>
  <c r="Y258" i="20" s="1"/>
  <c r="Z259" i="22"/>
  <c r="R21" i="22" s="1"/>
  <c r="V92" i="20"/>
  <c r="V35" i="20"/>
  <c r="B293" i="22"/>
  <c r="D11" i="23"/>
  <c r="Z259" i="23" s="1"/>
  <c r="V232" i="20"/>
  <c r="U21" i="18"/>
  <c r="U244" i="18" s="1"/>
  <c r="T244" i="18"/>
  <c r="P286" i="22"/>
  <c r="V245" i="20"/>
  <c r="T91" i="18"/>
  <c r="T218" i="18"/>
  <c r="R21" i="21"/>
  <c r="R244" i="21" s="1"/>
  <c r="V244" i="16"/>
  <c r="T34" i="18"/>
  <c r="T22" i="18"/>
  <c r="T245" i="18" s="1"/>
  <c r="S35" i="18"/>
  <c r="S219" i="18"/>
  <c r="S232" i="18"/>
  <c r="V245" i="21"/>
  <c r="V232" i="21"/>
  <c r="V219" i="21"/>
  <c r="V92" i="21"/>
  <c r="V35" i="21"/>
  <c r="S92" i="18"/>
  <c r="Z261" i="21"/>
  <c r="S244" i="20"/>
  <c r="S231" i="20"/>
  <c r="S34" i="20"/>
  <c r="S91" i="20"/>
  <c r="S22" i="20"/>
  <c r="T21" i="20"/>
  <c r="S218" i="20"/>
  <c r="R245" i="20"/>
  <c r="R232" i="20"/>
  <c r="R35" i="20"/>
  <c r="R92" i="20"/>
  <c r="R219" i="20"/>
  <c r="V34" i="16"/>
  <c r="V91" i="16"/>
  <c r="V231" i="16"/>
  <c r="V244" i="17"/>
  <c r="V34" i="17"/>
  <c r="V231" i="17"/>
  <c r="V91" i="17"/>
  <c r="V218" i="17"/>
  <c r="U245" i="17"/>
  <c r="U219" i="17"/>
  <c r="U232" i="17"/>
  <c r="U35" i="17"/>
  <c r="U92" i="17"/>
  <c r="Y256" i="20" l="1"/>
  <c r="Y225" i="20" s="1"/>
  <c r="D293" i="23"/>
  <c r="Z260" i="22"/>
  <c r="V22" i="22" s="1"/>
  <c r="V245" i="22" s="1"/>
  <c r="U34" i="18"/>
  <c r="U231" i="18"/>
  <c r="U218" i="18"/>
  <c r="U91" i="18"/>
  <c r="B293" i="23"/>
  <c r="P286" i="23"/>
  <c r="V21" i="18"/>
  <c r="V244" i="18" s="1"/>
  <c r="U22" i="18"/>
  <c r="U232" i="18" s="1"/>
  <c r="Z260" i="23"/>
  <c r="V22" i="23" s="1"/>
  <c r="R21" i="23"/>
  <c r="T35" i="18"/>
  <c r="R91" i="21"/>
  <c r="R231" i="21"/>
  <c r="R34" i="21"/>
  <c r="T219" i="18"/>
  <c r="T232" i="18"/>
  <c r="S21" i="21"/>
  <c r="S231" i="21" s="1"/>
  <c r="R218" i="21"/>
  <c r="T92" i="18"/>
  <c r="R22" i="21"/>
  <c r="R219" i="21" s="1"/>
  <c r="R231" i="22"/>
  <c r="R244" i="22"/>
  <c r="R218" i="22"/>
  <c r="R34" i="22"/>
  <c r="R91" i="22"/>
  <c r="R22" i="22"/>
  <c r="S21" i="22"/>
  <c r="Y256" i="21"/>
  <c r="Y258" i="21"/>
  <c r="T244" i="20"/>
  <c r="T231" i="20"/>
  <c r="T34" i="20"/>
  <c r="T91" i="20"/>
  <c r="T22" i="20"/>
  <c r="U21" i="20"/>
  <c r="T218" i="20"/>
  <c r="S245" i="20"/>
  <c r="S232" i="20"/>
  <c r="S35" i="20"/>
  <c r="S92" i="20"/>
  <c r="S219" i="20"/>
  <c r="Y86" i="20" l="1"/>
  <c r="Y221" i="20"/>
  <c r="Y123" i="20"/>
  <c r="Y251" i="20"/>
  <c r="Y213" i="20"/>
  <c r="Y223" i="20"/>
  <c r="Y76" i="20"/>
  <c r="Y234" i="20"/>
  <c r="Y238" i="20"/>
  <c r="Y153" i="20"/>
  <c r="Y183" i="20"/>
  <c r="Y46" i="20"/>
  <c r="Y56" i="20"/>
  <c r="Y236" i="20"/>
  <c r="Y66" i="20"/>
  <c r="Y249" i="20"/>
  <c r="Y247" i="20"/>
  <c r="V232" i="22"/>
  <c r="Z261" i="22"/>
  <c r="Y256" i="22" s="1"/>
  <c r="V92" i="22"/>
  <c r="V219" i="22"/>
  <c r="V35" i="22"/>
  <c r="V218" i="18"/>
  <c r="V91" i="18"/>
  <c r="V34" i="18"/>
  <c r="U92" i="18"/>
  <c r="V231" i="18"/>
  <c r="U35" i="18"/>
  <c r="U219" i="18"/>
  <c r="U245" i="18"/>
  <c r="R92" i="21"/>
  <c r="R245" i="21"/>
  <c r="R232" i="21"/>
  <c r="R244" i="23"/>
  <c r="R231" i="23"/>
  <c r="R218" i="23"/>
  <c r="R34" i="23"/>
  <c r="R91" i="23"/>
  <c r="R22" i="23"/>
  <c r="S21" i="23"/>
  <c r="V245" i="23"/>
  <c r="V232" i="23"/>
  <c r="V219" i="23"/>
  <c r="V35" i="23"/>
  <c r="V92" i="23"/>
  <c r="Z261" i="23"/>
  <c r="S91" i="21"/>
  <c r="S218" i="21"/>
  <c r="S34" i="21"/>
  <c r="S244" i="21"/>
  <c r="S22" i="21"/>
  <c r="S232" i="21" s="1"/>
  <c r="R35" i="21"/>
  <c r="T21" i="21"/>
  <c r="T244" i="21" s="1"/>
  <c r="S244" i="22"/>
  <c r="S231" i="22"/>
  <c r="S218" i="22"/>
  <c r="S34" i="22"/>
  <c r="S91" i="22"/>
  <c r="S22" i="22"/>
  <c r="T21" i="22"/>
  <c r="R245" i="22"/>
  <c r="R232" i="22"/>
  <c r="R219" i="22"/>
  <c r="R35" i="22"/>
  <c r="R92" i="22"/>
  <c r="Y251" i="21"/>
  <c r="Y238" i="21"/>
  <c r="Y225" i="21"/>
  <c r="Y213" i="21"/>
  <c r="Y236" i="21"/>
  <c r="Y153" i="21"/>
  <c r="Y247" i="21"/>
  <c r="Y221" i="21"/>
  <c r="Y249" i="21"/>
  <c r="Y223" i="21"/>
  <c r="Y183" i="21"/>
  <c r="Y123" i="21"/>
  <c r="Y234" i="21"/>
  <c r="Y86" i="21"/>
  <c r="Y76" i="21"/>
  <c r="Y66" i="21"/>
  <c r="Y56" i="21"/>
  <c r="Y46" i="21"/>
  <c r="U244" i="20"/>
  <c r="U231" i="20"/>
  <c r="U91" i="20"/>
  <c r="U22" i="20"/>
  <c r="V21" i="20"/>
  <c r="U218" i="20"/>
  <c r="U34" i="20"/>
  <c r="T245" i="20"/>
  <c r="T232" i="20"/>
  <c r="T219" i="20"/>
  <c r="T92" i="20"/>
  <c r="T35" i="20"/>
  <c r="Y258" i="22" l="1"/>
  <c r="S35" i="21"/>
  <c r="S245" i="21"/>
  <c r="U21" i="21"/>
  <c r="U22" i="21" s="1"/>
  <c r="T34" i="21"/>
  <c r="T218" i="21"/>
  <c r="T231" i="21"/>
  <c r="S244" i="23"/>
  <c r="S231" i="23"/>
  <c r="S218" i="23"/>
  <c r="S34" i="23"/>
  <c r="S91" i="23"/>
  <c r="S22" i="23"/>
  <c r="T21" i="23"/>
  <c r="R245" i="23"/>
  <c r="R232" i="23"/>
  <c r="R219" i="23"/>
  <c r="R35" i="23"/>
  <c r="R92" i="23"/>
  <c r="T22" i="21"/>
  <c r="T35" i="21" s="1"/>
  <c r="S92" i="21"/>
  <c r="Y256" i="23"/>
  <c r="Y258" i="23"/>
  <c r="T91" i="21"/>
  <c r="S219" i="21"/>
  <c r="T244" i="22"/>
  <c r="T231" i="22"/>
  <c r="T218" i="22"/>
  <c r="T34" i="22"/>
  <c r="T91" i="22"/>
  <c r="T22" i="22"/>
  <c r="U21" i="22"/>
  <c r="S245" i="22"/>
  <c r="S232" i="22"/>
  <c r="S219" i="22"/>
  <c r="S35" i="22"/>
  <c r="S92" i="22"/>
  <c r="Y251" i="22"/>
  <c r="Y238" i="22"/>
  <c r="Y225" i="22"/>
  <c r="Y213" i="22"/>
  <c r="Y249" i="22"/>
  <c r="Y223" i="22"/>
  <c r="Y183" i="22"/>
  <c r="Y123" i="22"/>
  <c r="Y234" i="22"/>
  <c r="Y86" i="22"/>
  <c r="Y76" i="22"/>
  <c r="Y66" i="22"/>
  <c r="Y56" i="22"/>
  <c r="Y46" i="22"/>
  <c r="Y236" i="22"/>
  <c r="Y153" i="22"/>
  <c r="Y247" i="22"/>
  <c r="Y221" i="22"/>
  <c r="U245" i="20"/>
  <c r="U219" i="20"/>
  <c r="U232" i="20"/>
  <c r="U35" i="20"/>
  <c r="U92" i="20"/>
  <c r="V244" i="20"/>
  <c r="V218" i="20"/>
  <c r="V34" i="20"/>
  <c r="V231" i="20"/>
  <c r="V91" i="20"/>
  <c r="T219" i="21" l="1"/>
  <c r="T245" i="21"/>
  <c r="V21" i="21"/>
  <c r="V244" i="21" s="1"/>
  <c r="U91" i="21"/>
  <c r="U218" i="21"/>
  <c r="U34" i="21"/>
  <c r="U244" i="21"/>
  <c r="U231" i="21"/>
  <c r="T232" i="21"/>
  <c r="T92" i="21"/>
  <c r="Y251" i="23"/>
  <c r="Y238" i="23"/>
  <c r="Y225" i="23"/>
  <c r="Y213" i="23"/>
  <c r="Y247" i="23"/>
  <c r="Y234" i="23"/>
  <c r="Y221" i="23"/>
  <c r="Y249" i="23"/>
  <c r="Y236" i="23"/>
  <c r="Y223" i="23"/>
  <c r="Y86" i="23"/>
  <c r="Y76" i="23"/>
  <c r="Y66" i="23"/>
  <c r="Y56" i="23"/>
  <c r="Y46" i="23"/>
  <c r="Y153" i="23"/>
  <c r="Y183" i="23"/>
  <c r="Y123" i="23"/>
  <c r="T244" i="23"/>
  <c r="T231" i="23"/>
  <c r="T218" i="23"/>
  <c r="T91" i="23"/>
  <c r="T22" i="23"/>
  <c r="U21" i="23"/>
  <c r="T34" i="23"/>
  <c r="S245" i="23"/>
  <c r="S232" i="23"/>
  <c r="S219" i="23"/>
  <c r="S92" i="23"/>
  <c r="S35" i="23"/>
  <c r="U91" i="22"/>
  <c r="U22" i="22"/>
  <c r="V21" i="22"/>
  <c r="U244" i="22"/>
  <c r="U218" i="22"/>
  <c r="U231" i="22"/>
  <c r="U34" i="22"/>
  <c r="T92" i="22"/>
  <c r="T232" i="22"/>
  <c r="T245" i="22"/>
  <c r="T219" i="22"/>
  <c r="T35" i="22"/>
  <c r="U245" i="21"/>
  <c r="U219" i="21"/>
  <c r="U35" i="21"/>
  <c r="U92" i="21"/>
  <c r="U232" i="21"/>
  <c r="V218" i="21" l="1"/>
  <c r="V91" i="21"/>
  <c r="V34" i="21"/>
  <c r="V231" i="21"/>
  <c r="U244" i="23"/>
  <c r="U231" i="23"/>
  <c r="U218" i="23"/>
  <c r="U34" i="23"/>
  <c r="U91" i="23"/>
  <c r="U22" i="23"/>
  <c r="V21" i="23"/>
  <c r="T245" i="23"/>
  <c r="T232" i="23"/>
  <c r="T35" i="23"/>
  <c r="T219" i="23"/>
  <c r="T92" i="23"/>
  <c r="V244" i="22"/>
  <c r="V218" i="22"/>
  <c r="V231" i="22"/>
  <c r="V34" i="22"/>
  <c r="V91" i="22"/>
  <c r="U232" i="22"/>
  <c r="U245" i="22"/>
  <c r="U219" i="22"/>
  <c r="U35" i="22"/>
  <c r="U92" i="22"/>
  <c r="V244" i="23" l="1"/>
  <c r="V231" i="23"/>
  <c r="V218" i="23"/>
  <c r="V34" i="23"/>
  <c r="V91" i="23"/>
  <c r="U245" i="23"/>
  <c r="U232" i="23"/>
  <c r="U219" i="23"/>
  <c r="U35" i="23"/>
  <c r="U92" i="23"/>
  <c r="Z259" i="19" l="1"/>
  <c r="P286" i="19"/>
  <c r="B293" i="19"/>
  <c r="Z260" i="19" l="1"/>
  <c r="V22" i="19" s="1"/>
  <c r="R21" i="19"/>
  <c r="R34" i="19" l="1"/>
  <c r="R231" i="19"/>
  <c r="R218" i="19"/>
  <c r="R244" i="19"/>
  <c r="R22" i="19"/>
  <c r="S21" i="19"/>
  <c r="R91" i="19"/>
  <c r="V245" i="19"/>
  <c r="V92" i="19"/>
  <c r="V232" i="19"/>
  <c r="V35" i="19"/>
  <c r="V219" i="19"/>
  <c r="Z261" i="19"/>
  <c r="T21" i="19" l="1"/>
  <c r="S244" i="19"/>
  <c r="S34" i="19"/>
  <c r="S91" i="19"/>
  <c r="S231" i="19"/>
  <c r="S22" i="19"/>
  <c r="S218" i="19"/>
  <c r="Y258" i="19"/>
  <c r="Y256" i="19"/>
  <c r="R92" i="19"/>
  <c r="R232" i="19"/>
  <c r="R219" i="19"/>
  <c r="R245" i="19"/>
  <c r="R35" i="19"/>
  <c r="S245" i="19" l="1"/>
  <c r="S35" i="19"/>
  <c r="S219" i="19"/>
  <c r="S92" i="19"/>
  <c r="S232" i="19"/>
  <c r="Y249" i="19"/>
  <c r="Y236" i="19"/>
  <c r="Y153" i="19"/>
  <c r="Y123" i="19"/>
  <c r="Y251" i="19"/>
  <c r="Y221" i="19"/>
  <c r="Y86" i="19"/>
  <c r="Y225" i="19"/>
  <c r="Y213" i="19"/>
  <c r="Y234" i="19"/>
  <c r="Y223" i="19"/>
  <c r="Y247" i="19"/>
  <c r="Y183" i="19"/>
  <c r="Y56" i="19"/>
  <c r="Y76" i="19"/>
  <c r="Y66" i="19"/>
  <c r="Y46" i="19"/>
  <c r="Y238" i="19"/>
  <c r="T22" i="19"/>
  <c r="T91" i="19"/>
  <c r="T244" i="19"/>
  <c r="T218" i="19"/>
  <c r="T231" i="19"/>
  <c r="U21" i="19"/>
  <c r="T34" i="19"/>
  <c r="T35" i="19" l="1"/>
  <c r="T92" i="19"/>
  <c r="T219" i="19"/>
  <c r="T245" i="19"/>
  <c r="T232" i="19"/>
  <c r="V21" i="19"/>
  <c r="U231" i="19"/>
  <c r="U91" i="19"/>
  <c r="U244" i="19"/>
  <c r="U34" i="19"/>
  <c r="U22" i="19"/>
  <c r="U218" i="19"/>
  <c r="U245" i="19" l="1"/>
  <c r="U232" i="19"/>
  <c r="U35" i="19"/>
  <c r="U92" i="19"/>
  <c r="U219" i="19"/>
  <c r="V91" i="19"/>
  <c r="V218" i="19"/>
  <c r="V34" i="19"/>
  <c r="V244" i="19"/>
  <c r="V231" i="19"/>
</calcChain>
</file>

<file path=xl/sharedStrings.xml><?xml version="1.0" encoding="utf-8"?>
<sst xmlns="http://schemas.openxmlformats.org/spreadsheetml/2006/main" count="3054" uniqueCount="332">
  <si>
    <t>Guidance Notes</t>
  </si>
  <si>
    <t>Click here to open pdf of guidance</t>
  </si>
  <si>
    <t>Who needs to complete a timesheet</t>
  </si>
  <si>
    <t>Funders requiring timesheets include UKRI, European Commission funding (incl. H2020, Horizon Europe etc), and US federal funders. You are advised to check your funder terms and conditions for timesheet requirements. Timesheets may be subject to audit inspection by the funders, who may ask for additional supporting evidence such as lab journals and calendars, therefore all hours claimed must be verifiable in a reliable manner. Staff costs claimed that are not supported by timesheets or equivalent evidence can be rejected by the funder and instead will need to be covered by Department funds.</t>
  </si>
  <si>
    <t>You are advised to check your funder terms and conditions for timesheet requirements; below is the guidance for some major funders:</t>
  </si>
  <si>
    <r>
      <rPr>
        <b/>
        <i/>
        <sz val="12"/>
        <color rgb="FF000000"/>
        <rFont val="Arial"/>
        <family val="2"/>
      </rPr>
      <t xml:space="preserve">UKRI (including Innovate UK) 
</t>
    </r>
    <r>
      <rPr>
        <sz val="12"/>
        <color rgb="FF000000"/>
        <rFont val="Arial"/>
        <family val="2"/>
      </rPr>
      <t xml:space="preserve">All directly-incurred (DI) staff members working less than 100% of their contracted time on a research grant are required to complete timesheets every month. This means everyone whose salary is paid for through multiple sources, at least one of which is a research grant, needs to fill in timesheets. Directly-incurred staff members are those who are budgeted under the grant’s Directly-Incurred budget heading. If you are working 100% on an Innovate UK grant, you should complete a declaration.
Staff who are budgeted under the grant’s Directly Allocated budget heading do not need to complete monthly timesheets. </t>
    </r>
  </si>
  <si>
    <r>
      <rPr>
        <b/>
        <i/>
        <sz val="12"/>
        <color rgb="FF000000"/>
        <rFont val="Arial"/>
        <family val="2"/>
      </rPr>
      <t xml:space="preserve">European Commission (e.g. H2020, Horizon Europe, Euratom etc)
</t>
    </r>
    <r>
      <rPr>
        <sz val="12"/>
        <color rgb="FF000000"/>
        <rFont val="Arial"/>
        <family val="2"/>
      </rPr>
      <t>All Personnel working less than 100% of their contracted hours on an EC project must keep time sheets. This includes ERC PIs where costs are not being claimed for their time, as the EC still requires evidence that the minimum % PI time requirement is being met. For staff working 100% of their time on an EC project (incl. PhD students), their costs will usually be charged directly to the grant via payroll and can complete and submit a declaration of exclusivity to maximise the costs recovered for their time. In these instances, timesheets are also required to accurately track the hours per task or work package where required, and, should the validity of a declaration of exclusivity be questioned, the European Commission would require further evidence of actual hours worked (e.g. logbooks, meeting minutes, papers, posters, or timesheets) otherwise all the staff costs for that indivudal could be rejected.</t>
    </r>
  </si>
  <si>
    <t>When to submit your timesheet</t>
  </si>
  <si>
    <t xml:space="preserve">You must start completing monthly timesheets as soon as you begin working on a grant-funded project. It is recommended that timesheets are completed, signed off by the staff member and their approved signatory on a monthly basis in order to meet reporting deadlines and avoid that costs will be deemed ineligible. </t>
  </si>
  <si>
    <t>What to include on your timesheet</t>
  </si>
  <si>
    <t>Enter all your working hours for the month. Time recorded for work-related travel should be supported by appropriate evidence (e.g. conference agenda, meeting notes/agenda). Hours should be recorded for work on grant-funded projects, other activities and absence so that each can be charged appropriately. Examples of other activities (to be recorded under Non-project work) include administration, teaching, training, and Directly Allocated (DA) project hours. You do not need to limit your recorded hours to your contracted hours per week if you worked more.</t>
  </si>
  <si>
    <t>Employee and project detail - to be filled in first</t>
  </si>
  <si>
    <t>Details from this sheet will be copied to all timesheets in this file, so only need to be entered once.</t>
  </si>
  <si>
    <t>Enter your details and the name of your supervisor or line manager who will normally authorise your timesheet.</t>
  </si>
  <si>
    <t xml:space="preserve">The basis of contracted hours should be entered as per your employment contract basis for the full time role. E.g. Academic staff are typically 37 hours on a full-time equivalent (FTE) basis. </t>
  </si>
  <si>
    <t>The percentage FTE should be entered as per your employment contract. This includes the full % FTE you are employed by the University, not just the % charged to grant project(s).</t>
  </si>
  <si>
    <t>The 'Timesheet start month' and 'Year' will be used for the sheet Month 1, following sheets will increment each month and this excel timesheet can be used for 12 consecutive months if desired.</t>
  </si>
  <si>
    <t xml:space="preserve">The budgeted time that you enter shows how you would nominally split your contracted hours in the month.  It is optional to enter this; it can be edited each month. </t>
  </si>
  <si>
    <t>It is used to display a budgeted hours guide on each timesheet. It is not used for any other calculations.</t>
  </si>
  <si>
    <t xml:space="preserve">Enter the details for your funders and projects. Separate sections are provided for UKRI, EU, and US federal funders, and one for other funders. If the funder name is not in the drop down - please type name.
Where there is more than one project code per grant, use a separate line for each. </t>
  </si>
  <si>
    <t>Select the funder name in each section for grants which you work on</t>
  </si>
  <si>
    <t>The yellow highlighting shows the fields you need to fill in.</t>
  </si>
  <si>
    <t xml:space="preserve">Funder reference is the number or code issued by the funder to identify a grant.  </t>
  </si>
  <si>
    <t xml:space="preserve">The acronym or short name is how you refer to the project.  </t>
  </si>
  <si>
    <t>The CUFS Project Code is the code used by your department for cost bookings.  It usually has the form ABCD/123.</t>
  </si>
  <si>
    <t xml:space="preserve">The Grant Reference or G numbers are issued by the Research Office in the format RGXXXXX or GXXXXXX and can be found on Research Office correspondence about the grant. </t>
  </si>
  <si>
    <t>The project codes should be available on your grant documentation from the funder, research office or your department; should you need help please contact your departmental admin.</t>
  </si>
  <si>
    <t>If you regularly allocate a proportion of your time to other activities, please select here.  This includes department time (management or administration), General Ledger project time and Directly Allocated (DA) project time, for example.</t>
  </si>
  <si>
    <t>This can be entered separately on each monthly timesheet, so is optional here.</t>
  </si>
  <si>
    <r>
      <rPr>
        <b/>
        <sz val="12"/>
        <color rgb="FFFFFFFF"/>
        <rFont val="Calibri"/>
        <family val="2"/>
        <scheme val="minor"/>
      </rPr>
      <t>Note:</t>
    </r>
    <r>
      <rPr>
        <sz val="12"/>
        <color rgb="FFFFFFFF"/>
        <rFont val="Calibri"/>
        <family val="2"/>
        <scheme val="minor"/>
      </rPr>
      <t xml:space="preserve"> for staff using declarations of exclusivity/to be charged 100% to a project, non-project work cannot be undertaken/reflected on the timesheets as this would be inelgible productive hours and could reduce the amount the department can claim.</t>
    </r>
  </si>
  <si>
    <t>Month 1 - Time record - to be filled in next</t>
  </si>
  <si>
    <t>Notes on time bookings:</t>
  </si>
  <si>
    <t>Enter all your working hours for the month.  Please consult your department administrators on where to book hours you work.</t>
  </si>
  <si>
    <t xml:space="preserve">Auditors query when monthly timesheets look very similar. They expect that the level of hours worked on a project will vary over time and that this would reflect in the timesheets. If your working hours are the same each month, the funder may ask for additional evidence of the hours you worked e.g. lab log books, Outlook calendars.    </t>
  </si>
  <si>
    <t>You should record your time as accurately as possible. We recommend that time is recorded in a minimum of 15 minute increments, e.g. 5.25, or 3.75 etc.</t>
  </si>
  <si>
    <t xml:space="preserve">When completing the timesheet enter the actual number of hours worked on each project/work package/task each day. </t>
  </si>
  <si>
    <t>Note that the weeks do not run Mon-Fri and that the final week of the month may not be 5 working days.  Hour bookings should reflect partial weeks.</t>
  </si>
  <si>
    <t>Absence should be recorded accurately.  It is not expected that project hours will be claimed for days that you are on leave or sick.</t>
  </si>
  <si>
    <t xml:space="preserve">Parental leave must be accurately recorded as it may be treated differently for different funders.  </t>
  </si>
  <si>
    <t>This hours guide is calculated from your contracted hours according to the distribution that you set in the Employee and Project Details sheet.</t>
  </si>
  <si>
    <t xml:space="preserve">When the booked hours in this sheet are above the budget distribution, the number  turns orange. </t>
  </si>
  <si>
    <t xml:space="preserve">When the booked hours in this sheet are below the budget distribution, the number turns green. </t>
  </si>
  <si>
    <t xml:space="preserve">Funder name to G number information is from the Employee and project details sheet. You do not need to edit them here. </t>
  </si>
  <si>
    <t>UKRI (Including Innovate UK)</t>
  </si>
  <si>
    <t xml:space="preserve">In Description of work provide a brief summary of activities undertaken in the month. </t>
  </si>
  <si>
    <t>Task number should be entered for projects which require it - this is optional.</t>
  </si>
  <si>
    <t>Book actual hours in in a minimum of 15 minute increments, e.g. 5.25, or 3.75 etc.</t>
  </si>
  <si>
    <t>To enter multiple tasks for the same UKRI project, expand the rows grouped beneath it using the button with the plus symbol on the left.</t>
  </si>
  <si>
    <t>Totals per task and per project are shown on the right hand side</t>
  </si>
  <si>
    <t>EU</t>
  </si>
  <si>
    <t>In Description of work provide a brief summary of activities undertaken in the month. This should reflect project activity and progress towards project milestones.  You should reference deliverables/publications/events related to the project where possible.</t>
  </si>
  <si>
    <t>The Workpackage should be specified for each line (N/A for  MSC Individual Fellowships  or ERC).
The EC requires the number of person months worked on each specific workpackage. CUFS is set up with budgets per Workpackage for EC grants, where applicable. Therefore this timesheet enables you to record time spent on up to 15 workpackages so that the salary is charged and reported correctly. 
You can select different workpackages each month.</t>
  </si>
  <si>
    <t>To enter multiple workpackages for the same EU project, expand the rows grouped beneath it using the button with the plus symbol on the left.</t>
  </si>
  <si>
    <t>Totals per workpackage and per project are shown on the right hand side</t>
  </si>
  <si>
    <t>For US Federal and Other Funders, see UKRI (except Task not required)</t>
  </si>
  <si>
    <t>Non-project work</t>
  </si>
  <si>
    <t>Record all other working hours in the Non-project work section.
This includes department time (management or administration), General Ledger project time and Directly Allocated (DA) project time, for example.</t>
  </si>
  <si>
    <t>See Month Timesheet for instruction on signature and submission</t>
  </si>
  <si>
    <t xml:space="preserve">Timesheets should be signed by the Employee and Approver (usually line manager or supervisor) to verify the hours recorded are correct. </t>
  </si>
  <si>
    <r>
      <t xml:space="preserve">Time recorded can only be verified as a true account after the end of that month, so timesheets should only be </t>
    </r>
    <r>
      <rPr>
        <b/>
        <sz val="12"/>
        <color rgb="FFFFFFFF"/>
        <rFont val="Calibri"/>
        <family val="2"/>
        <scheme val="minor"/>
      </rPr>
      <t>signed after the end of the month.</t>
    </r>
  </si>
  <si>
    <t>Department Administration - Office Use - Cost Charging Calculation</t>
  </si>
  <si>
    <t>To expand the rows grouped beneath the title use the button with the plus symbol on the left.</t>
  </si>
  <si>
    <t>Enter the value in the yellow box for Gross Monthly Cost for Employee; enter the eligible salary for the month listed above (all salary elements plus on-costs), this can be found in the monthly CHRIS burst report or in the postings to Task 89 each month, for example.</t>
  </si>
  <si>
    <r>
      <t>If employee has only worked part of this month, please adjust Gross Monthly Cost for Employee to the equivalent</t>
    </r>
    <r>
      <rPr>
        <b/>
        <sz val="12"/>
        <color rgb="FFFFFFFF"/>
        <rFont val="Calibri"/>
        <family val="2"/>
      </rPr>
      <t xml:space="preserve"> full month cost</t>
    </r>
  </si>
  <si>
    <t>The sheet calculates the equivalent yearly cost for 1 FTE in order to calcualte the hourly rate below.</t>
  </si>
  <si>
    <t xml:space="preserve">This section calculates the correct cost for the Tasks in the UKRI projects.  </t>
  </si>
  <si>
    <t>To expand the rows grouped for each project use the button with the plus symbol on the left.</t>
  </si>
  <si>
    <t>Costs from Task 89 should be moved to Task 1 (or others if listed) in line with the timesheet hours costed here.</t>
  </si>
  <si>
    <t>Please ensure that that the yearly hours charged meet the Double Ceiling Rule: 
Sum of all hours declared &lt; total annual productive hours (1650 pro rata for UKRI)
Sum of al personnel costs declared &lt; total personnel costs recorded (for that person pro rata for that year)</t>
  </si>
  <si>
    <t xml:space="preserve">This section calculates the correct cost for the Tasks in the EU projects.  </t>
  </si>
  <si>
    <t>Please check the Task to which each workpackage corresponds on CUFS, before journalling the costs.</t>
  </si>
  <si>
    <t xml:space="preserve">Journals should debit the relevant task of this grant for the workpackage concerned. In the case of Chest funded staff, credit U.**.****.EDAA.LZAC.0000 (where **.**** = your UFS department code and cost centre). The resulting cost saving will then be shared 50:50 between the CHEST:Dept.
If a member of staff is not Chest funded, the coding should credit their usual source of funds, not the Chest.
For staff directly incurred already on other grants a grant to grant journal must be performed (such staff should only be working on an EC grant if the terms and conditions of the other funder allow the staff member to work on other projects). </t>
  </si>
  <si>
    <t>ERC grants will only have costs under Task 1 - so charge the combined costs to Task 1 via a journal.</t>
  </si>
  <si>
    <t>For staff charged directly to a grant departments should periodically check that the amounts charged on CUFS relate to the amounts recorded on staff timesheets. Any discrepancy should be corrected through a CUFS journal (moving costs between workpackages, adding additional costs to the grant for additional time spent or removing costs not supported by staff timesheets).</t>
  </si>
  <si>
    <t xml:space="preserve">Please ensure periods of parental leave are accurately recorded. The ROO financial reporting team will perform the cost calculations and confirm how much can be claimed from the funder. </t>
  </si>
  <si>
    <t>Please ensure that that the yearly hours charged meet the Double Ceiling Rule: 
Sum of all hours declared &lt; total annual productive hours (1720 pro rata for EU)
Sum of all personnel costs declared &lt; total personnel costs recorded (for that person pro rata for that year)</t>
  </si>
  <si>
    <t>Refer to funder terms for eligible costs and allowed hourly rate where required.</t>
  </si>
  <si>
    <t>Should costs in this section need to be charged to GL - the code can be entered here for record.</t>
  </si>
  <si>
    <r>
      <rPr>
        <b/>
        <sz val="12"/>
        <color theme="0"/>
        <rFont val="Arial"/>
        <family val="2"/>
      </rPr>
      <t xml:space="preserve">Guidance
</t>
    </r>
    <r>
      <rPr>
        <sz val="12"/>
        <color theme="0"/>
        <rFont val="Arial"/>
        <family val="2"/>
      </rPr>
      <t xml:space="preserve">
Purple blocks with white font provide information to help you fill in the timesheet. </t>
    </r>
  </si>
  <si>
    <t>Time record for (DI) directly incurred staff part-funded by research grants</t>
  </si>
  <si>
    <t>Your details</t>
  </si>
  <si>
    <t>Complete this timesheet for each month you spend some of your time working on a grant-funded project. 
You do not need to do this if your working hours are spent on a single grant-funded project.</t>
  </si>
  <si>
    <t>This sheet records information about you and the projects you work on. 
This information will be displayed in the Monthly sheets for you to provide more detailed records of your working hours and any absence.
Complete this sheet first and then enter your working hours by week in the Month 1 sheet and so on.</t>
  </si>
  <si>
    <t>Your name:</t>
  </si>
  <si>
    <t>Basis of contracted hours (if 100%):</t>
  </si>
  <si>
    <t>CRSID:</t>
  </si>
  <si>
    <t xml:space="preserve"> Percentage FTE:</t>
  </si>
  <si>
    <t>Check contracted hours:</t>
  </si>
  <si>
    <t xml:space="preserve">The basis of contracted hours should be entered as your employment contract basis for the full time role. E.g. Academic staff are typically 37 hours on a full-time equivalent (FTE) basis. </t>
  </si>
  <si>
    <t>Post title:</t>
  </si>
  <si>
    <t>Timesheet start month:</t>
  </si>
  <si>
    <t>July</t>
  </si>
  <si>
    <t>The percentage FTE should be entered as your employment contract.</t>
  </si>
  <si>
    <t>The check contracted hours calculation shows the percentage FTE in hours for your reference.</t>
  </si>
  <si>
    <t>Your supervisor or manager:</t>
  </si>
  <si>
    <t>Year:</t>
  </si>
  <si>
    <t>The Timesheet start month and Year will be used for the sheet Month 1, following sheets will increment each month and this timesheet can be used for 12 consecutive months if desired.</t>
  </si>
  <si>
    <t>Project details and budgeted time</t>
  </si>
  <si>
    <t>Budgeted time</t>
  </si>
  <si>
    <t xml:space="preserve">The budgeted time that you enter shows how you would nominally split your contracted hours in the month  (it can be edited each month). 
</t>
  </si>
  <si>
    <t>UKRI
(incl. Innovate UK)</t>
  </si>
  <si>
    <t>Funder name</t>
  </si>
  <si>
    <t>Funder reference</t>
  </si>
  <si>
    <t>Project acronym or short name</t>
  </si>
  <si>
    <t>CUFS project code</t>
  </si>
  <si>
    <t>G number</t>
  </si>
  <si>
    <t>Enter the details for your funders and projects. Separate sections are provided for UKRI, EU, and US federal funders, and one for other funders. If the funder name is not in the drop down - please type name.
Where there is more than one project code per grant, use a separate line for each. 
Funder reference is the number or code issued by the funder to identify a grant.  
The acronym or short name is how you refer to the project.  
The CUFS Project Code is the code used by your department for cost bookings.  
The Grant Reference or G numbers are issued by ROO in the format RGXXXXX or GXXXXXX and can be found on Research Office correspondence about the grant. 
(Should you need help to find this information please contact your departmental admin.)</t>
  </si>
  <si>
    <t>- Select UKRI funder -</t>
  </si>
  <si>
    <t>- Select EU funder -</t>
  </si>
  <si>
    <t>US federal
(for example NIH)</t>
  </si>
  <si>
    <t>Select or Enter US federal funder</t>
  </si>
  <si>
    <t>Other funders</t>
  </si>
  <si>
    <t>Select or Enter other funder</t>
  </si>
  <si>
    <t>Type of work</t>
  </si>
  <si>
    <t xml:space="preserve">Work that is not a DI project activity must be accounted for in the Non-project work section. </t>
  </si>
  <si>
    <t>- Select work type -</t>
  </si>
  <si>
    <t>Monthly time record for (DI) directly incurred staff part-funded by research grants</t>
  </si>
  <si>
    <r>
      <rPr>
        <b/>
        <sz val="14"/>
        <color theme="0"/>
        <rFont val="Calibri"/>
        <family val="2"/>
        <scheme val="minor"/>
      </rPr>
      <t>First, complete the Employee and project details sheet</t>
    </r>
    <r>
      <rPr>
        <sz val="14"/>
        <color theme="0"/>
        <rFont val="Calibri"/>
        <family val="2"/>
        <scheme val="minor"/>
      </rPr>
      <t>. 
Information you enter there will be displayed here in the appropriate places so that you do not have to re-enter it. Then fill in this one. After completing your timesheet at the end of a month, send it to your line manager or supervisor for approval.</t>
    </r>
  </si>
  <si>
    <t>This information comes from the Employee and project details sheet. You do not need to edit it here.</t>
  </si>
  <si>
    <t>Month:</t>
  </si>
  <si>
    <t>Name:</t>
  </si>
  <si>
    <t xml:space="preserve">CRSID: </t>
  </si>
  <si>
    <t>Timesheets cover absence as well as work because absences may be charged differently.</t>
  </si>
  <si>
    <t>Enter the hours and minutes for your leave on each day in decimal format. 
For example, 5.25 for 5 hours and 15 minutes, 5 for 5 hours</t>
  </si>
  <si>
    <t>Week</t>
  </si>
  <si>
    <t>Total</t>
  </si>
  <si>
    <t>Absence</t>
  </si>
  <si>
    <t>Type of leave</t>
  </si>
  <si>
    <r>
      <rPr>
        <b/>
        <sz val="12"/>
        <color theme="1"/>
        <rFont val="Calibri"/>
        <family val="2"/>
        <scheme val="minor"/>
      </rPr>
      <t>Week</t>
    </r>
    <r>
      <rPr>
        <sz val="12"/>
        <color theme="1"/>
        <rFont val="Calibri"/>
        <family val="2"/>
        <scheme val="minor"/>
      </rPr>
      <t xml:space="preserve">
From</t>
    </r>
  </si>
  <si>
    <t>to</t>
  </si>
  <si>
    <t>- Select type of leave -</t>
  </si>
  <si>
    <t xml:space="preserve">Total Absence: </t>
  </si>
  <si>
    <t>Time budgeted on grant</t>
  </si>
  <si>
    <t>Funder name to G number information is from the Employee and project details sheet. You do not need to edit them here. 
To enter multiple tasks for the same UKRI project, expand the rows grouped beneath it using the button with the plus symbol on the left.</t>
  </si>
  <si>
    <t>The distribution of hours below comes from the Employee and Project Details sheet and can be used as a guide.
When the booked hours in this sheet are above the budget distribution, the number below turns orange. It will turn green when hours booked are below the budget.</t>
  </si>
  <si>
    <t>UKRI</t>
  </si>
  <si>
    <t>Funder Name</t>
  </si>
  <si>
    <t>Project Acronym/ Short Name</t>
  </si>
  <si>
    <t>G Number</t>
  </si>
  <si>
    <t>Description of Work</t>
  </si>
  <si>
    <t>Task
(optional grant requirement)</t>
  </si>
  <si>
    <t xml:space="preserve">Total UKRI: </t>
  </si>
  <si>
    <t>Funder name to G number information is from the Employee and project details sheet. You do not need to edit them here. 
To enter multiple workpackages for the same EU project, expand the rows grouped beneath it using the button with the plus symbol on the left.</t>
  </si>
  <si>
    <t>Project acronym/ short name</t>
  </si>
  <si>
    <t>Description of work</t>
  </si>
  <si>
    <t>Workpackage</t>
  </si>
  <si>
    <t>- Select or enter -</t>
  </si>
  <si>
    <t>ç</t>
  </si>
  <si>
    <t xml:space="preserve">Total EU: </t>
  </si>
  <si>
    <t>Funder name to G number information is from the Employee and project details sheet. You do not need to edit them here.</t>
  </si>
  <si>
    <t xml:space="preserve">Total US: </t>
  </si>
  <si>
    <t xml:space="preserve">Other funders
</t>
  </si>
  <si>
    <t xml:space="preserve">Total Other Funder: </t>
  </si>
  <si>
    <t>Type of work information here comes from the Employee and project details sheet. You do not need to edit them here.</t>
  </si>
  <si>
    <t xml:space="preserve">Total Non-Project: </t>
  </si>
  <si>
    <t>Weekly Total:</t>
  </si>
  <si>
    <t xml:space="preserve">Total working hours: </t>
  </si>
  <si>
    <t>Target working hours for month (reduced by absence booked)</t>
  </si>
  <si>
    <t xml:space="preserve">Total absence: </t>
  </si>
  <si>
    <t>Total hours:</t>
  </si>
  <si>
    <t>Target hours for month</t>
  </si>
  <si>
    <t>Start date</t>
  </si>
  <si>
    <t>Timesheet certification</t>
  </si>
  <si>
    <t>End Date</t>
  </si>
  <si>
    <t>Number of week days in month</t>
  </si>
  <si>
    <t>Please complete and submit your timesheet at the end of every month.  
Please check the approver name. If your line manager or supervisor is not available to approve, please edit the 'Approver name' and enter their deputy in the box below.
Our prefered and the easiest way for you to submit your timesheet is electronically as an excel file via our online form.  This will run a digital approval process for the timesheet via email/teams. You do not need to sign the timesheet before submission in this way. 
 The link can be found here:</t>
  </si>
  <si>
    <t>Timesheet Submission Form</t>
  </si>
  <si>
    <t>Employee signature</t>
  </si>
  <si>
    <t>Date</t>
  </si>
  <si>
    <t>Approver name</t>
  </si>
  <si>
    <t>(Line manager or supervisor)</t>
  </si>
  <si>
    <t>Approver signature</t>
  </si>
  <si>
    <t>If you are unable to submit this timesheet electronically, you can clear all of the cells and print before filling in by hand.  Please scan to pdf or take a photo of the timesheet then submit via the form above.
(If there is information required in additional rows for UKRI or EU projects, these must be expanded before printing. To expand the grouped rows, use the button with the plus symbol on the left hand side.)
If you are unable to access the submission form, the timesheet must be signed and dated by the Employee and Approver before submission to your department administrator.</t>
  </si>
  <si>
    <t>Office use: Expenditure record for staff part-funded by research grants</t>
  </si>
  <si>
    <t>Expand the rows grouped beneath using the button with the plus symbol on the left.</t>
  </si>
  <si>
    <t>This information comes from the Employee project details sheet.</t>
  </si>
  <si>
    <t>Employee name:</t>
  </si>
  <si>
    <t>Percentage FTE:</t>
  </si>
  <si>
    <t>Timesheet month:</t>
  </si>
  <si>
    <t>Supervisor or line manager:</t>
  </si>
  <si>
    <t>Timesheet year:</t>
  </si>
  <si>
    <r>
      <t>For Gross Monthly Cost for Employee below, enter the eligible salary for the month listed above (all salary elements plus on-costs), this can be found in the monthly CHRIS burs</t>
    </r>
    <r>
      <rPr>
        <b/>
        <sz val="12"/>
        <color theme="0"/>
        <rFont val="Arial"/>
        <family val="2"/>
      </rPr>
      <t>t</t>
    </r>
    <r>
      <rPr>
        <sz val="12"/>
        <color theme="0"/>
        <rFont val="Arial"/>
        <family val="2"/>
      </rPr>
      <t xml:space="preserve"> report or in the postings to Task 89 each month, for example.
(If employee has only worked part of this month, please adjust Gross Monthly Cost for Employee</t>
    </r>
    <r>
      <rPr>
        <b/>
        <sz val="12"/>
        <color theme="0"/>
        <rFont val="Arial"/>
        <family val="2"/>
      </rPr>
      <t xml:space="preserve"> to full month cost)</t>
    </r>
  </si>
  <si>
    <t>Can we reference the burst report, or should we just qualify and leave departments to find the numbers</t>
  </si>
  <si>
    <t>Insert link here if we have one for eligible costs</t>
  </si>
  <si>
    <t>Gross Monthly Cost for Employee</t>
  </si>
  <si>
    <t>1 FTE Yearly Cost 
(calculated pro rata)</t>
  </si>
  <si>
    <t>1 FTE Hours in Year</t>
  </si>
  <si>
    <t>Hourly Rate</t>
  </si>
  <si>
    <t>Task Number</t>
  </si>
  <si>
    <t>Hours</t>
  </si>
  <si>
    <t>Cost</t>
  </si>
  <si>
    <t>Total cost per project</t>
  </si>
  <si>
    <t>Work-package</t>
  </si>
  <si>
    <t>GL Code if required</t>
  </si>
  <si>
    <t xml:space="preserve">MONTH </t>
  </si>
  <si>
    <t>YEAR</t>
  </si>
  <si>
    <t>NEXT MONTH</t>
  </si>
  <si>
    <t>Working hour basis</t>
  </si>
  <si>
    <t>Role title</t>
  </si>
  <si>
    <t>Category</t>
  </si>
  <si>
    <t>Leave</t>
  </si>
  <si>
    <t>Task</t>
  </si>
  <si>
    <t>UKRI funders</t>
  </si>
  <si>
    <t>EU funders</t>
  </si>
  <si>
    <t>US federal funders</t>
  </si>
  <si>
    <t>Other funder</t>
  </si>
  <si>
    <t>- Select month -</t>
  </si>
  <si>
    <t>- Select year -</t>
  </si>
  <si>
    <t>- Select working hour basis -</t>
  </si>
  <si>
    <t>- Select your role -</t>
  </si>
  <si>
    <t>- Select category -</t>
  </si>
  <si>
    <t>- Select or enter task -</t>
  </si>
  <si>
    <t>January</t>
  </si>
  <si>
    <t>February</t>
  </si>
  <si>
    <t>Principle Investigator</t>
  </si>
  <si>
    <t>RTD</t>
  </si>
  <si>
    <t>Training course</t>
  </si>
  <si>
    <t>Annual leave</t>
  </si>
  <si>
    <t>WP0</t>
  </si>
  <si>
    <t>AHRC</t>
  </si>
  <si>
    <t>EU H2020</t>
  </si>
  <si>
    <t>NIH</t>
  </si>
  <si>
    <t>WELLCOME TRUST</t>
  </si>
  <si>
    <t>March</t>
  </si>
  <si>
    <t>Co-Investigator</t>
  </si>
  <si>
    <t>Management</t>
  </si>
  <si>
    <t xml:space="preserve">Department time </t>
  </si>
  <si>
    <t>Bank holiday or closure</t>
  </si>
  <si>
    <t>WP1</t>
  </si>
  <si>
    <t>BBSRC</t>
  </si>
  <si>
    <t>EU Horizon Europe</t>
  </si>
  <si>
    <t>NSF</t>
  </si>
  <si>
    <t>MEDICAL RESEARCH COUNCIL</t>
  </si>
  <si>
    <t>April</t>
  </si>
  <si>
    <t>Researcher</t>
  </si>
  <si>
    <t>Other</t>
  </si>
  <si>
    <t>Teaching</t>
  </si>
  <si>
    <t>Sick leave</t>
  </si>
  <si>
    <t>WP2</t>
  </si>
  <si>
    <t>ESRC</t>
  </si>
  <si>
    <t>EU – Other</t>
  </si>
  <si>
    <t>USDA</t>
  </si>
  <si>
    <t>CANCER RESEARCH UK</t>
  </si>
  <si>
    <t>May</t>
  </si>
  <si>
    <t>Technician</t>
  </si>
  <si>
    <t>Demonstration</t>
  </si>
  <si>
    <t>DA project hours</t>
  </si>
  <si>
    <t>Maternity or paternity leave</t>
  </si>
  <si>
    <t>WP3</t>
  </si>
  <si>
    <t>EPSRC</t>
  </si>
  <si>
    <t>EURATOM</t>
  </si>
  <si>
    <t>SCIENCE &amp; TECHNOLOGY FACILITIES COUNCIL</t>
  </si>
  <si>
    <t>June</t>
  </si>
  <si>
    <t>Project</t>
  </si>
  <si>
    <t>Coordination (CSA)</t>
  </si>
  <si>
    <t>GL funded research</t>
  </si>
  <si>
    <t>WP4</t>
  </si>
  <si>
    <t>Innovate UK</t>
  </si>
  <si>
    <t>ROYAL SOCIETY</t>
  </si>
  <si>
    <t>Manager</t>
  </si>
  <si>
    <t>Coordination (CP)</t>
  </si>
  <si>
    <t>WP5</t>
  </si>
  <si>
    <t>MRC</t>
  </si>
  <si>
    <t>GATSBY CHARITABLE FOUNDATION</t>
  </si>
  <si>
    <t>August</t>
  </si>
  <si>
    <t>Clerical/Admin</t>
  </si>
  <si>
    <t>Support (CP)</t>
  </si>
  <si>
    <t>WP6</t>
  </si>
  <si>
    <t>NERC</t>
  </si>
  <si>
    <t>BRITISH HEART FDN</t>
  </si>
  <si>
    <t>September</t>
  </si>
  <si>
    <t>Student</t>
  </si>
  <si>
    <t>WP7</t>
  </si>
  <si>
    <t>Research England</t>
  </si>
  <si>
    <t>LEVERHULME TRUST</t>
  </si>
  <si>
    <t>October</t>
  </si>
  <si>
    <t>WP8</t>
  </si>
  <si>
    <t>STFC</t>
  </si>
  <si>
    <t>BILL &amp; MELINDA GATES FOUNDATION</t>
  </si>
  <si>
    <t>November</t>
  </si>
  <si>
    <t>WP9</t>
  </si>
  <si>
    <t>UKRI Horizon Europe underwrite</t>
  </si>
  <si>
    <t>ISAAC NEWTON TRUST</t>
  </si>
  <si>
    <t>December</t>
  </si>
  <si>
    <t>WP10</t>
  </si>
  <si>
    <t>ALZHEIMER'S RESEARCH UK</t>
  </si>
  <si>
    <t>WP11</t>
  </si>
  <si>
    <t>FARADAY INSTITUTION</t>
  </si>
  <si>
    <t>WP12</t>
  </si>
  <si>
    <t>BRITISH ACADEMY</t>
  </si>
  <si>
    <t>WP13</t>
  </si>
  <si>
    <t>ASTRAZENECA UK LTD</t>
  </si>
  <si>
    <t>WP14</t>
  </si>
  <si>
    <t>ROLLS ROYCE PLC</t>
  </si>
  <si>
    <t>WP15</t>
  </si>
  <si>
    <t>GLAXOSMITHKLINE</t>
  </si>
  <si>
    <t>WP16</t>
  </si>
  <si>
    <t>MEDIMMUNE LTD</t>
  </si>
  <si>
    <t>WP17</t>
  </si>
  <si>
    <t>ROYAL ACADEMY OF ENGINEERING</t>
  </si>
  <si>
    <t>WP18</t>
  </si>
  <si>
    <t>GLAXOSMITHKLINE RESEARCH &amp; DEVELOPMENT LTD</t>
  </si>
  <si>
    <t>WP19</t>
  </si>
  <si>
    <t>ADDENBROOKE'S CHARITABLE TRUST</t>
  </si>
  <si>
    <t>WP20</t>
  </si>
  <si>
    <t>ALAN TURING INSTITUTE</t>
  </si>
  <si>
    <t>WP21</t>
  </si>
  <si>
    <t>EVELYN TRUST</t>
  </si>
  <si>
    <t>WP22</t>
  </si>
  <si>
    <t>ROSETREES TRUST</t>
  </si>
  <si>
    <t>WP23</t>
  </si>
  <si>
    <t>ACADEMY OF MEDICAL SCIENCES</t>
  </si>
  <si>
    <t>WP24</t>
  </si>
  <si>
    <t>CAMBRIDGESHIRE &amp; PETERBOROUGH MH P/SHIP NHS TRUST</t>
  </si>
  <si>
    <t>WP25</t>
  </si>
  <si>
    <t>CRN EASTERN</t>
  </si>
  <si>
    <t>WP26</t>
  </si>
  <si>
    <t>UK DRI LTD</t>
  </si>
  <si>
    <t>WP27</t>
  </si>
  <si>
    <t>WP28</t>
  </si>
  <si>
    <t>WP29</t>
  </si>
  <si>
    <t>WP30</t>
  </si>
  <si>
    <t>WP ERC lab work</t>
  </si>
  <si>
    <t>WP ERC research</t>
  </si>
  <si>
    <t>WP ERC dissemination</t>
  </si>
  <si>
    <t>WP ERC fieldwork</t>
  </si>
  <si>
    <t>WP ERC other</t>
  </si>
  <si>
    <t>WP MSC lab work</t>
  </si>
  <si>
    <t>WP MSC research</t>
  </si>
  <si>
    <t>WP MSC dissemination</t>
  </si>
  <si>
    <t>WP MSC secondment</t>
  </si>
  <si>
    <t>WP MSC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</si>
</sst>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mmmm"/>
    <numFmt numFmtId="166" formatCode="0.0%"/>
    <numFmt numFmtId="167" formatCode="[$-F800]dddd\,\ mmmm\ dd\,\ yyyy"/>
    <numFmt numFmtId="168" formatCode="[$-809]ddd\,\ d\ mmm"/>
    <numFmt numFmtId="169" formatCode="[$£-809]#,##0.00"/>
    <numFmt numFmtId="170" formatCode="dd\-mmm\-yyyy"/>
  </numFmts>
  <fonts count="67">
    <font>
      <sz val="11"/>
      <color theme="1"/>
      <name val="Arial"/>
      <family val="2"/>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0"/>
      <name val="Arial"/>
      <family val="2"/>
    </font>
    <font>
      <sz val="12"/>
      <color theme="0"/>
      <name val="Arial"/>
      <family val="2"/>
    </font>
    <font>
      <sz val="10"/>
      <color theme="4" tint="-0.499984740745262"/>
      <name val="Arial"/>
      <family val="2"/>
    </font>
    <font>
      <sz val="36"/>
      <color theme="0"/>
      <name val="Calibri"/>
      <family val="2"/>
      <scheme val="minor"/>
    </font>
    <font>
      <u/>
      <sz val="11"/>
      <color theme="10"/>
      <name val="Arial"/>
      <family val="2"/>
    </font>
    <font>
      <b/>
      <sz val="12"/>
      <color theme="0"/>
      <name val="Calibri"/>
      <family val="2"/>
      <scheme val="minor"/>
    </font>
    <font>
      <sz val="11"/>
      <color theme="1"/>
      <name val="Calibri"/>
      <family val="2"/>
      <scheme val="minor"/>
    </font>
    <font>
      <sz val="12"/>
      <color theme="4" tint="-0.499984740745262"/>
      <name val="Calibri"/>
      <family val="2"/>
      <scheme val="minor"/>
    </font>
    <font>
      <sz val="24"/>
      <color theme="0"/>
      <name val="Calibri"/>
      <family val="2"/>
      <scheme val="minor"/>
    </font>
    <font>
      <b/>
      <sz val="12"/>
      <color theme="1"/>
      <name val="Calibri"/>
      <family val="2"/>
      <scheme val="minor"/>
    </font>
    <font>
      <sz val="28"/>
      <color theme="0"/>
      <name val="Calibri (Body)"/>
    </font>
    <font>
      <u/>
      <sz val="12"/>
      <color theme="4" tint="-0.499984740745262"/>
      <name val="Calibri"/>
      <family val="2"/>
      <scheme val="minor"/>
    </font>
    <font>
      <sz val="11"/>
      <color theme="1"/>
      <name val="Arial"/>
      <family val="2"/>
    </font>
    <font>
      <sz val="12"/>
      <color rgb="FFFF0000"/>
      <name val="Calibri"/>
      <family val="2"/>
      <scheme val="minor"/>
    </font>
    <font>
      <sz val="11"/>
      <color rgb="FF000000"/>
      <name val="Arial"/>
      <family val="2"/>
    </font>
    <font>
      <sz val="8"/>
      <name val="Arial"/>
      <family val="2"/>
    </font>
    <font>
      <sz val="9"/>
      <color theme="4" tint="-0.499984740745262"/>
      <name val="Calibri"/>
      <family val="2"/>
      <scheme val="minor"/>
    </font>
    <font>
      <b/>
      <sz val="14"/>
      <color theme="0"/>
      <name val="Calibri"/>
      <family val="2"/>
      <scheme val="minor"/>
    </font>
    <font>
      <sz val="14"/>
      <color theme="0"/>
      <name val="Calibri"/>
      <family val="2"/>
      <scheme val="minor"/>
    </font>
    <font>
      <sz val="14"/>
      <color theme="6" tint="-0.499984740745262"/>
      <name val="Calibri"/>
      <family val="2"/>
      <scheme val="minor"/>
    </font>
    <font>
      <sz val="14"/>
      <color theme="1"/>
      <name val="Calibri"/>
      <family val="2"/>
      <scheme val="minor"/>
    </font>
    <font>
      <sz val="14"/>
      <color theme="4" tint="-0.499984740745262"/>
      <name val="Calibri"/>
      <family val="2"/>
      <scheme val="minor"/>
    </font>
    <font>
      <sz val="12"/>
      <color theme="2" tint="-0.749992370372631"/>
      <name val="Calibri"/>
      <family val="2"/>
      <scheme val="minor"/>
    </font>
    <font>
      <sz val="12"/>
      <color rgb="FFFF0000"/>
      <name val="Calibri (Body)"/>
    </font>
    <font>
      <sz val="8"/>
      <color theme="1"/>
      <name val="Calibri"/>
      <family val="2"/>
      <scheme val="minor"/>
    </font>
    <font>
      <b/>
      <sz val="14"/>
      <color theme="1"/>
      <name val="Calibri"/>
      <family val="2"/>
      <scheme val="minor"/>
    </font>
    <font>
      <b/>
      <sz val="16"/>
      <color theme="1"/>
      <name val="Calibri"/>
      <family val="2"/>
      <scheme val="minor"/>
    </font>
    <font>
      <b/>
      <sz val="16"/>
      <color theme="4" tint="-0.499984740745262"/>
      <name val="Calibri"/>
      <family val="2"/>
      <scheme val="minor"/>
    </font>
    <font>
      <sz val="16"/>
      <color theme="4" tint="-0.499984740745262"/>
      <name val="Calibri"/>
      <family val="2"/>
      <scheme val="minor"/>
    </font>
    <font>
      <sz val="11"/>
      <color rgb="FFFF0000"/>
      <name val="Calibri"/>
      <family val="2"/>
      <scheme val="minor"/>
    </font>
    <font>
      <b/>
      <sz val="16"/>
      <color theme="0"/>
      <name val="Calibri"/>
      <family val="2"/>
      <scheme val="minor"/>
    </font>
    <font>
      <b/>
      <sz val="12"/>
      <color rgb="FF000000"/>
      <name val="Calibri"/>
      <family val="2"/>
    </font>
    <font>
      <b/>
      <sz val="12"/>
      <color theme="1"/>
      <name val="Calibri (Body)"/>
    </font>
    <font>
      <sz val="24"/>
      <color theme="0"/>
      <name val="Arial"/>
      <family val="2"/>
    </font>
    <font>
      <sz val="12"/>
      <color theme="1"/>
      <name val="Arial"/>
      <family val="2"/>
    </font>
    <font>
      <sz val="12"/>
      <color theme="1"/>
      <name val="Arial"/>
      <family val="2"/>
    </font>
    <font>
      <sz val="12"/>
      <color rgb="FFFFFFFF"/>
      <name val="Calibri"/>
      <family val="2"/>
      <scheme val="minor"/>
    </font>
    <font>
      <strike/>
      <sz val="12"/>
      <color rgb="FFFF0000"/>
      <name val="Calibri"/>
      <family val="2"/>
      <scheme val="minor"/>
    </font>
    <font>
      <sz val="12"/>
      <color theme="0"/>
      <name val="Calibri"/>
      <family val="2"/>
      <scheme val="minor"/>
    </font>
    <font>
      <sz val="12"/>
      <color rgb="FF000000"/>
      <name val="Arial"/>
      <family val="2"/>
    </font>
    <font>
      <b/>
      <sz val="14"/>
      <color theme="1"/>
      <name val="Arial"/>
      <family val="2"/>
    </font>
    <font>
      <sz val="12"/>
      <color rgb="FF000000"/>
      <name val="Calibri"/>
      <family val="2"/>
      <scheme val="minor"/>
    </font>
    <font>
      <sz val="12"/>
      <color rgb="FFFFFFFF"/>
      <name val="Calibri"/>
      <family val="2"/>
    </font>
    <font>
      <sz val="14"/>
      <color rgb="FFFFFFFF"/>
      <name val="Calibri"/>
      <family val="2"/>
      <scheme val="minor"/>
    </font>
    <font>
      <b/>
      <sz val="12"/>
      <color theme="0"/>
      <name val="Arial"/>
      <family val="2"/>
    </font>
    <font>
      <b/>
      <sz val="14"/>
      <color theme="0"/>
      <name val="Arial"/>
      <family val="2"/>
    </font>
    <font>
      <sz val="12"/>
      <color rgb="FFF2F2F2"/>
      <name val="Calibri"/>
      <family val="2"/>
      <scheme val="minor"/>
    </font>
    <font>
      <b/>
      <sz val="14"/>
      <color rgb="FF097737"/>
      <name val="Arial"/>
      <family val="2"/>
    </font>
    <font>
      <sz val="12"/>
      <color rgb="FFFF0000"/>
      <name val="Arial"/>
      <family val="2"/>
    </font>
    <font>
      <sz val="14"/>
      <color theme="0"/>
      <name val="Arial"/>
      <family val="2"/>
    </font>
    <font>
      <b/>
      <i/>
      <sz val="12"/>
      <color rgb="FF000000"/>
      <name val="Arial"/>
      <family val="2"/>
    </font>
    <font>
      <sz val="11"/>
      <color rgb="FFFF0000"/>
      <name val="Arial"/>
      <family val="2"/>
    </font>
    <font>
      <b/>
      <sz val="9"/>
      <color rgb="FF000000"/>
      <name val="Tahoma"/>
      <family val="2"/>
    </font>
    <font>
      <b/>
      <sz val="12"/>
      <color rgb="FFFFFFFF"/>
      <name val="Calibri"/>
      <family val="2"/>
    </font>
    <font>
      <b/>
      <sz val="16"/>
      <color rgb="FF7030A0"/>
      <name val="Arial"/>
      <family val="2"/>
    </font>
    <font>
      <b/>
      <sz val="12"/>
      <color rgb="FFFFFFFF"/>
      <name val="Calibri"/>
      <family val="2"/>
      <scheme val="minor"/>
    </font>
    <font>
      <sz val="12"/>
      <color rgb="FF000000"/>
      <name val="Calibri"/>
      <family val="2"/>
    </font>
    <font>
      <sz val="8"/>
      <color rgb="FF666666"/>
      <name val="Arial"/>
      <family val="2"/>
    </font>
    <font>
      <b/>
      <sz val="11"/>
      <color rgb="FF1F497D"/>
      <name val="Calibri"/>
      <family val="2"/>
    </font>
    <font>
      <sz val="11"/>
      <color rgb="FF1F497D"/>
      <name val="Calibri"/>
      <family val="2"/>
    </font>
    <font>
      <u/>
      <sz val="11"/>
      <color theme="0"/>
      <name val="Arial"/>
      <family val="2"/>
    </font>
    <font>
      <b/>
      <u/>
      <sz val="14"/>
      <color theme="0"/>
      <name val="Arial"/>
      <family val="2"/>
    </font>
  </fonts>
  <fills count="16">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4"/>
      </patternFill>
    </fill>
    <fill>
      <patternFill patternType="solid">
        <fgColor rgb="FF0073CF"/>
        <bgColor indexed="64"/>
      </patternFill>
    </fill>
    <fill>
      <patternFill patternType="solid">
        <fgColor rgb="FF69ADE4"/>
        <bgColor indexed="64"/>
      </patternFill>
    </fill>
    <fill>
      <patternFill patternType="solid">
        <fgColor rgb="FF7030A0"/>
        <bgColor indexed="64"/>
      </patternFill>
    </fill>
    <fill>
      <patternFill patternType="solid">
        <fgColor rgb="FF014E8F"/>
        <bgColor indexed="64"/>
      </patternFill>
    </fill>
    <fill>
      <patternFill patternType="solid">
        <fgColor rgb="FFFFFF00"/>
        <bgColor indexed="64"/>
      </patternFill>
    </fill>
    <fill>
      <patternFill patternType="solid">
        <fgColor rgb="FFFFFFFF"/>
        <bgColor indexed="64"/>
      </patternFill>
    </fill>
    <fill>
      <patternFill patternType="solid">
        <fgColor theme="4" tint="0.79998168889431442"/>
        <bgColor indexed="64"/>
      </patternFill>
    </fill>
    <fill>
      <patternFill patternType="solid">
        <fgColor theme="3"/>
        <bgColor indexed="64"/>
      </patternFill>
    </fill>
    <fill>
      <patternFill patternType="solid">
        <fgColor rgb="FF95B3D7"/>
        <bgColor rgb="FF000000"/>
      </patternFill>
    </fill>
    <fill>
      <patternFill patternType="solid">
        <fgColor theme="0" tint="-0.34998626667073579"/>
        <bgColor indexed="64"/>
      </patternFill>
    </fill>
    <fill>
      <patternFill patternType="solid">
        <fgColor theme="0" tint="-0.14999847407452621"/>
        <bgColor indexed="64"/>
      </patternFill>
    </fill>
  </fills>
  <borders count="13">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style="thin">
        <color rgb="FF003E71"/>
      </left>
      <right style="thin">
        <color rgb="FF003E71"/>
      </right>
      <top style="thin">
        <color rgb="FF003E71"/>
      </top>
      <bottom style="thin">
        <color rgb="FF003E71"/>
      </bottom>
      <diagonal/>
    </border>
    <border>
      <left style="thin">
        <color rgb="FF003E71"/>
      </left>
      <right style="thin">
        <color rgb="FF003E71"/>
      </right>
      <top/>
      <bottom/>
      <diagonal/>
    </border>
    <border>
      <left style="double">
        <color auto="1"/>
      </left>
      <right style="double">
        <color auto="1"/>
      </right>
      <top style="double">
        <color auto="1"/>
      </top>
      <bottom style="double">
        <color auto="1"/>
      </bottom>
      <diagonal/>
    </border>
    <border>
      <left/>
      <right style="thin">
        <color rgb="FF003E71"/>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3E71"/>
      </left>
      <right/>
      <top/>
      <bottom/>
      <diagonal/>
    </border>
    <border>
      <left/>
      <right/>
      <top style="thin">
        <color indexed="64"/>
      </top>
      <bottom style="thin">
        <color indexed="64"/>
      </bottom>
      <diagonal/>
    </border>
  </borders>
  <cellStyleXfs count="4">
    <xf numFmtId="0" fontId="0" fillId="0" borderId="0"/>
    <xf numFmtId="0" fontId="5" fillId="4" borderId="0" applyNumberFormat="0" applyBorder="0" applyAlignment="0" applyProtection="0"/>
    <xf numFmtId="0" fontId="9" fillId="0" borderId="0" applyNumberFormat="0" applyFill="0" applyBorder="0" applyAlignment="0" applyProtection="0">
      <alignment vertical="top"/>
      <protection locked="0"/>
    </xf>
    <xf numFmtId="9" fontId="17" fillId="0" borderId="0" applyFont="0" applyFill="0" applyBorder="0" applyAlignment="0" applyProtection="0"/>
  </cellStyleXfs>
  <cellXfs count="278">
    <xf numFmtId="0" fontId="0" fillId="0" borderId="0" xfId="0"/>
    <xf numFmtId="0" fontId="0" fillId="3" borderId="0" xfId="0" applyFill="1"/>
    <xf numFmtId="0" fontId="7" fillId="0" borderId="0" xfId="0" quotePrefix="1" applyFont="1"/>
    <xf numFmtId="0" fontId="7" fillId="0" borderId="0" xfId="0" applyFont="1"/>
    <xf numFmtId="0" fontId="8" fillId="5" borderId="0" xfId="1" applyFont="1" applyFill="1" applyAlignment="1" applyProtection="1">
      <alignment vertical="center"/>
    </xf>
    <xf numFmtId="0" fontId="11" fillId="3" borderId="0" xfId="0" applyFont="1" applyFill="1"/>
    <xf numFmtId="0" fontId="11" fillId="0" borderId="0" xfId="0" applyFont="1"/>
    <xf numFmtId="0" fontId="11" fillId="3" borderId="0" xfId="0" applyFont="1" applyFill="1" applyAlignment="1">
      <alignment horizontal="center"/>
    </xf>
    <xf numFmtId="0" fontId="12" fillId="3" borderId="0" xfId="0" applyFont="1" applyFill="1" applyAlignment="1">
      <alignment horizontal="center" vertical="center"/>
    </xf>
    <xf numFmtId="0" fontId="4" fillId="3" borderId="0" xfId="0" applyFont="1" applyFill="1"/>
    <xf numFmtId="0" fontId="12" fillId="3" borderId="0" xfId="0" applyFont="1" applyFill="1" applyAlignment="1">
      <alignment vertical="center"/>
    </xf>
    <xf numFmtId="0" fontId="4" fillId="0" borderId="0" xfId="0" applyFont="1" applyAlignment="1">
      <alignment horizontal="center" vertical="center"/>
    </xf>
    <xf numFmtId="0" fontId="10" fillId="8" borderId="0" xfId="0" applyFont="1" applyFill="1" applyAlignment="1">
      <alignment horizontal="center" vertical="center"/>
    </xf>
    <xf numFmtId="0" fontId="4" fillId="0" borderId="0" xfId="0" applyFont="1"/>
    <xf numFmtId="0" fontId="12" fillId="2" borderId="0" xfId="0" applyFont="1" applyFill="1" applyAlignment="1">
      <alignment horizontal="center" vertical="center"/>
    </xf>
    <xf numFmtId="2" fontId="14" fillId="2" borderId="0" xfId="0" applyNumberFormat="1" applyFont="1" applyFill="1" applyAlignment="1">
      <alignment horizontal="center" vertical="center"/>
    </xf>
    <xf numFmtId="0" fontId="10" fillId="2" borderId="0" xfId="0" applyFont="1" applyFill="1"/>
    <xf numFmtId="0" fontId="4" fillId="0" borderId="0" xfId="0" applyFont="1" applyAlignment="1">
      <alignment vertical="center"/>
    </xf>
    <xf numFmtId="0" fontId="12" fillId="3" borderId="0" xfId="0" applyFont="1" applyFill="1"/>
    <xf numFmtId="0" fontId="0" fillId="0" borderId="0" xfId="0" applyAlignment="1">
      <alignment wrapText="1"/>
    </xf>
    <xf numFmtId="0" fontId="19" fillId="0" borderId="0" xfId="0" applyFont="1"/>
    <xf numFmtId="0" fontId="12" fillId="2" borderId="0" xfId="0" applyFont="1" applyFill="1" applyAlignment="1">
      <alignment horizontal="left" vertical="center" wrapText="1"/>
    </xf>
    <xf numFmtId="0" fontId="4" fillId="0" borderId="0" xfId="0" applyFont="1" applyAlignment="1">
      <alignment horizontal="left" wrapText="1"/>
    </xf>
    <xf numFmtId="0" fontId="10" fillId="8" borderId="0" xfId="0" applyFont="1" applyFill="1" applyAlignment="1">
      <alignment horizontal="right" vertical="center"/>
    </xf>
    <xf numFmtId="0" fontId="12" fillId="2" borderId="0" xfId="0" applyFont="1" applyFill="1" applyAlignment="1">
      <alignment horizontal="right" vertical="center"/>
    </xf>
    <xf numFmtId="0" fontId="4" fillId="0" borderId="0" xfId="0" applyFont="1" applyAlignment="1">
      <alignment horizontal="right"/>
    </xf>
    <xf numFmtId="9" fontId="0" fillId="0" borderId="0" xfId="3" applyFont="1"/>
    <xf numFmtId="0" fontId="21" fillId="2" borderId="0" xfId="0" applyFont="1" applyFill="1" applyAlignment="1">
      <alignment horizontal="left" vertical="center" wrapText="1"/>
    </xf>
    <xf numFmtId="2" fontId="14" fillId="2" borderId="0" xfId="0" applyNumberFormat="1" applyFont="1" applyFill="1" applyAlignment="1">
      <alignment vertical="top"/>
    </xf>
    <xf numFmtId="0" fontId="18" fillId="3" borderId="0" xfId="0" applyFont="1" applyFill="1"/>
    <xf numFmtId="9" fontId="12" fillId="2" borderId="0" xfId="3" applyFont="1" applyFill="1" applyAlignment="1">
      <alignment horizontal="center" vertical="center"/>
    </xf>
    <xf numFmtId="0" fontId="24" fillId="3" borderId="0" xfId="0" applyFont="1" applyFill="1" applyAlignment="1">
      <alignment vertical="center"/>
    </xf>
    <xf numFmtId="0" fontId="25" fillId="6" borderId="0" xfId="0" applyFont="1" applyFill="1" applyAlignment="1">
      <alignment horizontal="right" vertical="center"/>
    </xf>
    <xf numFmtId="0" fontId="25" fillId="6" borderId="0" xfId="0" applyFont="1" applyFill="1" applyAlignment="1">
      <alignment vertical="center"/>
    </xf>
    <xf numFmtId="0" fontId="26" fillId="3" borderId="0" xfId="0" applyFont="1" applyFill="1" applyAlignment="1">
      <alignment horizontal="left" vertical="center"/>
    </xf>
    <xf numFmtId="0" fontId="18" fillId="3" borderId="0" xfId="0" applyFont="1" applyFill="1" applyAlignment="1">
      <alignment horizontal="left" vertical="center"/>
    </xf>
    <xf numFmtId="0" fontId="12" fillId="0" borderId="0" xfId="0" applyFont="1" applyAlignment="1">
      <alignment horizontal="left" vertical="center"/>
    </xf>
    <xf numFmtId="0" fontId="23" fillId="7" borderId="0" xfId="0" applyFont="1" applyFill="1" applyAlignment="1">
      <alignment vertical="center"/>
    </xf>
    <xf numFmtId="0" fontId="18" fillId="0" borderId="0" xfId="0" applyFont="1" applyAlignment="1">
      <alignment horizontal="left" vertical="center"/>
    </xf>
    <xf numFmtId="0" fontId="3" fillId="3" borderId="0" xfId="0" applyFont="1" applyFill="1" applyAlignment="1">
      <alignment vertical="center"/>
    </xf>
    <xf numFmtId="0" fontId="27" fillId="3" borderId="0" xfId="0" applyFont="1" applyFill="1" applyAlignment="1">
      <alignment vertical="center"/>
    </xf>
    <xf numFmtId="0" fontId="28" fillId="0" borderId="0" xfId="0" applyFont="1" applyAlignment="1">
      <alignment horizontal="left" vertical="center"/>
    </xf>
    <xf numFmtId="0" fontId="24" fillId="3" borderId="0" xfId="0" applyFont="1" applyFill="1" applyAlignment="1">
      <alignment horizontal="center" vertical="center"/>
    </xf>
    <xf numFmtId="0" fontId="12" fillId="3" borderId="0" xfId="0" applyFont="1" applyFill="1" applyAlignment="1">
      <alignment horizontal="center"/>
    </xf>
    <xf numFmtId="0" fontId="4" fillId="0" borderId="0" xfId="0" applyFont="1" applyAlignment="1">
      <alignment horizontal="center"/>
    </xf>
    <xf numFmtId="0" fontId="30" fillId="11" borderId="0" xfId="0" applyFont="1" applyFill="1" applyAlignment="1">
      <alignment vertical="center"/>
    </xf>
    <xf numFmtId="0" fontId="32" fillId="11" borderId="0" xfId="0" applyFont="1" applyFill="1" applyAlignment="1">
      <alignment vertical="center"/>
    </xf>
    <xf numFmtId="0" fontId="31" fillId="11" borderId="0" xfId="0" applyFont="1" applyFill="1"/>
    <xf numFmtId="0" fontId="32" fillId="11" borderId="0" xfId="0" applyFont="1" applyFill="1"/>
    <xf numFmtId="0" fontId="32" fillId="11" borderId="0" xfId="0" applyFont="1" applyFill="1" applyAlignment="1">
      <alignment horizontal="left" wrapText="1"/>
    </xf>
    <xf numFmtId="0" fontId="32" fillId="11" borderId="0" xfId="0" applyFont="1" applyFill="1" applyAlignment="1">
      <alignment horizontal="right"/>
    </xf>
    <xf numFmtId="0" fontId="31" fillId="11" borderId="0" xfId="0" applyFont="1" applyFill="1" applyAlignment="1">
      <alignment horizontal="center" vertical="center"/>
    </xf>
    <xf numFmtId="0" fontId="32" fillId="11" borderId="0" xfId="0" applyFont="1" applyFill="1" applyAlignment="1">
      <alignment horizontal="left" vertical="center"/>
    </xf>
    <xf numFmtId="0" fontId="32" fillId="11" borderId="0" xfId="0" applyFont="1" applyFill="1" applyAlignment="1">
      <alignment horizontal="center" vertical="center"/>
    </xf>
    <xf numFmtId="0" fontId="31" fillId="11" borderId="0" xfId="0" applyFont="1" applyFill="1" applyAlignment="1">
      <alignment vertical="center"/>
    </xf>
    <xf numFmtId="0" fontId="33" fillId="11" borderId="0" xfId="0" applyFont="1" applyFill="1" applyAlignment="1">
      <alignment horizontal="center" vertical="center"/>
    </xf>
    <xf numFmtId="0" fontId="34" fillId="3" borderId="0" xfId="0" applyFont="1" applyFill="1"/>
    <xf numFmtId="0" fontId="35" fillId="5" borderId="0" xfId="0" applyFont="1" applyFill="1" applyAlignment="1">
      <alignment vertical="center"/>
    </xf>
    <xf numFmtId="0" fontId="35" fillId="5" borderId="0" xfId="0" applyFont="1" applyFill="1" applyAlignment="1">
      <alignment horizontal="left" vertical="center" wrapText="1"/>
    </xf>
    <xf numFmtId="0" fontId="35" fillId="5" borderId="0" xfId="0" applyFont="1" applyFill="1" applyAlignment="1">
      <alignment horizontal="right" vertical="center"/>
    </xf>
    <xf numFmtId="2" fontId="35" fillId="5" borderId="0" xfId="0" applyNumberFormat="1" applyFont="1" applyFill="1" applyAlignment="1">
      <alignment horizontal="left" vertical="center"/>
    </xf>
    <xf numFmtId="2" fontId="22" fillId="8" borderId="0" xfId="0" applyNumberFormat="1" applyFont="1" applyFill="1" applyAlignment="1">
      <alignment horizontal="center" vertical="center"/>
    </xf>
    <xf numFmtId="0" fontId="30" fillId="3" borderId="0" xfId="0" applyFont="1" applyFill="1"/>
    <xf numFmtId="0" fontId="30" fillId="8" borderId="0" xfId="0" applyFont="1" applyFill="1"/>
    <xf numFmtId="0" fontId="22" fillId="8" borderId="0" xfId="0" applyFont="1" applyFill="1" applyAlignment="1">
      <alignment horizontal="center" vertical="center"/>
    </xf>
    <xf numFmtId="0" fontId="30" fillId="8" borderId="0" xfId="0" applyFont="1" applyFill="1" applyAlignment="1">
      <alignment horizontal="left" wrapText="1"/>
    </xf>
    <xf numFmtId="0" fontId="22" fillId="8" borderId="0" xfId="0" applyFont="1" applyFill="1" applyAlignment="1">
      <alignment horizontal="right" vertical="center"/>
    </xf>
    <xf numFmtId="0" fontId="30" fillId="0" borderId="0" xfId="0" applyFont="1"/>
    <xf numFmtId="2" fontId="23" fillId="8" borderId="0" xfId="0" applyNumberFormat="1" applyFont="1" applyFill="1" applyAlignment="1">
      <alignment horizontal="center" vertical="center"/>
    </xf>
    <xf numFmtId="0" fontId="37" fillId="11" borderId="0" xfId="0" applyFont="1" applyFill="1" applyAlignment="1">
      <alignment horizontal="center" vertical="center" wrapText="1"/>
    </xf>
    <xf numFmtId="0" fontId="10" fillId="5" borderId="0" xfId="0" applyFont="1" applyFill="1" applyAlignment="1">
      <alignment horizontal="center" vertical="center"/>
    </xf>
    <xf numFmtId="0" fontId="29" fillId="0" borderId="0" xfId="0" applyFont="1"/>
    <xf numFmtId="2" fontId="14" fillId="2" borderId="0" xfId="0" applyNumberFormat="1" applyFont="1" applyFill="1" applyAlignment="1">
      <alignment horizontal="right" vertical="center"/>
    </xf>
    <xf numFmtId="2" fontId="36" fillId="13" borderId="0" xfId="0" applyNumberFormat="1" applyFont="1" applyFill="1" applyAlignment="1">
      <alignment horizontal="right" vertical="center"/>
    </xf>
    <xf numFmtId="0" fontId="12" fillId="2" borderId="0" xfId="0" applyFont="1" applyFill="1" applyAlignment="1">
      <alignment horizontal="left" vertical="center"/>
    </xf>
    <xf numFmtId="0" fontId="0" fillId="3" borderId="0" xfId="0" applyFill="1" applyAlignment="1">
      <alignment horizontal="left"/>
    </xf>
    <xf numFmtId="0" fontId="10" fillId="2" borderId="0" xfId="0" applyFont="1" applyFill="1" applyAlignment="1">
      <alignment horizontal="left"/>
    </xf>
    <xf numFmtId="0" fontId="38" fillId="5" borderId="0" xfId="1" applyFont="1" applyFill="1" applyAlignment="1" applyProtection="1">
      <alignment horizontal="left" vertical="center"/>
    </xf>
    <xf numFmtId="0" fontId="39" fillId="2" borderId="0" xfId="0" applyFont="1" applyFill="1" applyAlignment="1">
      <alignment horizontal="left"/>
    </xf>
    <xf numFmtId="0" fontId="39" fillId="2" borderId="0" xfId="0" applyFont="1" applyFill="1" applyAlignment="1">
      <alignment horizontal="center" vertical="center" wrapText="1"/>
    </xf>
    <xf numFmtId="0" fontId="40" fillId="3" borderId="0" xfId="0" applyFont="1" applyFill="1"/>
    <xf numFmtId="0" fontId="40" fillId="0" borderId="0" xfId="0" applyFont="1"/>
    <xf numFmtId="0" fontId="41" fillId="2" borderId="0" xfId="0" applyFont="1" applyFill="1" applyAlignment="1">
      <alignment horizontal="left" vertical="center"/>
    </xf>
    <xf numFmtId="2" fontId="12" fillId="2" borderId="0" xfId="0" applyNumberFormat="1" applyFont="1" applyFill="1" applyAlignment="1">
      <alignment horizontal="center" vertical="center"/>
    </xf>
    <xf numFmtId="0" fontId="42" fillId="3" borderId="0" xfId="0" applyFont="1" applyFill="1"/>
    <xf numFmtId="0" fontId="39" fillId="3" borderId="0" xfId="0" applyFont="1" applyFill="1"/>
    <xf numFmtId="0" fontId="39" fillId="11" borderId="0" xfId="0" applyFont="1" applyFill="1"/>
    <xf numFmtId="0" fontId="43" fillId="5" borderId="0" xfId="1" applyFont="1" applyFill="1" applyAlignment="1" applyProtection="1">
      <alignment vertical="center"/>
    </xf>
    <xf numFmtId="0" fontId="12" fillId="3" borderId="0" xfId="0" applyFont="1" applyFill="1" applyAlignment="1">
      <alignment vertical="center" wrapText="1"/>
    </xf>
    <xf numFmtId="0" fontId="30" fillId="11" borderId="0" xfId="0" applyFont="1" applyFill="1" applyAlignment="1">
      <alignment horizontal="center" vertical="top"/>
    </xf>
    <xf numFmtId="0" fontId="23" fillId="8" borderId="0" xfId="0" applyFont="1" applyFill="1" applyAlignment="1">
      <alignment horizontal="right" vertical="center"/>
    </xf>
    <xf numFmtId="2" fontId="23" fillId="8" borderId="0" xfId="0" applyNumberFormat="1" applyFont="1" applyFill="1" applyAlignment="1">
      <alignment horizontal="right" vertical="center"/>
    </xf>
    <xf numFmtId="0" fontId="23" fillId="8" borderId="0" xfId="0" applyFont="1" applyFill="1" applyAlignment="1">
      <alignment vertical="center"/>
    </xf>
    <xf numFmtId="0" fontId="23" fillId="8" borderId="0" xfId="0" applyFont="1" applyFill="1" applyAlignment="1">
      <alignment horizontal="center" vertical="center"/>
    </xf>
    <xf numFmtId="0" fontId="6" fillId="7" borderId="0" xfId="0" applyFont="1" applyFill="1" applyAlignment="1">
      <alignment vertical="center" wrapText="1"/>
    </xf>
    <xf numFmtId="0" fontId="46" fillId="10" borderId="0" xfId="0" applyFont="1" applyFill="1" applyAlignment="1">
      <alignment vertical="center"/>
    </xf>
    <xf numFmtId="0" fontId="46" fillId="10" borderId="0" xfId="0" applyFont="1" applyFill="1" applyAlignment="1">
      <alignment vertical="center" wrapText="1"/>
    </xf>
    <xf numFmtId="0" fontId="12" fillId="0" borderId="0" xfId="0" applyFont="1" applyAlignment="1">
      <alignment horizontal="left" vertical="center" wrapText="1"/>
    </xf>
    <xf numFmtId="0" fontId="22" fillId="10" borderId="0" xfId="0" applyFont="1" applyFill="1" applyAlignment="1">
      <alignment horizontal="center" vertical="center" wrapText="1"/>
    </xf>
    <xf numFmtId="2" fontId="14" fillId="10" borderId="0" xfId="0" applyNumberFormat="1" applyFont="1" applyFill="1" applyAlignment="1">
      <alignment horizontal="right" vertical="center"/>
    </xf>
    <xf numFmtId="2" fontId="14" fillId="10" borderId="0" xfId="0" applyNumberFormat="1" applyFont="1" applyFill="1" applyAlignment="1">
      <alignment horizontal="center" vertical="center"/>
    </xf>
    <xf numFmtId="0" fontId="33" fillId="11" borderId="0" xfId="0" applyFont="1" applyFill="1" applyAlignment="1">
      <alignment horizontal="right" vertical="center"/>
    </xf>
    <xf numFmtId="0" fontId="22" fillId="2" borderId="0" xfId="0" applyFont="1" applyFill="1" applyAlignment="1">
      <alignment vertical="center" wrapText="1"/>
    </xf>
    <xf numFmtId="0" fontId="49" fillId="12" borderId="0" xfId="0" applyFont="1" applyFill="1" applyAlignment="1">
      <alignment horizontal="center" wrapText="1"/>
    </xf>
    <xf numFmtId="0" fontId="30" fillId="2" borderId="0" xfId="0" applyFont="1" applyFill="1" applyAlignment="1">
      <alignment horizontal="right" vertical="center" wrapText="1"/>
    </xf>
    <xf numFmtId="169" fontId="39" fillId="15" borderId="0" xfId="0" applyNumberFormat="1" applyFont="1" applyFill="1" applyAlignment="1">
      <alignment vertical="center"/>
    </xf>
    <xf numFmtId="0" fontId="30" fillId="2" borderId="0" xfId="0" applyFont="1" applyFill="1" applyAlignment="1">
      <alignment horizontal="left" vertical="center"/>
    </xf>
    <xf numFmtId="0" fontId="6" fillId="7" borderId="0" xfId="0" applyFont="1" applyFill="1" applyAlignment="1">
      <alignment vertical="top" wrapText="1"/>
    </xf>
    <xf numFmtId="0" fontId="18" fillId="0" borderId="0" xfId="0" applyFont="1" applyAlignment="1">
      <alignment vertical="center"/>
    </xf>
    <xf numFmtId="9" fontId="0" fillId="3" borderId="0" xfId="3" applyFont="1" applyFill="1"/>
    <xf numFmtId="0" fontId="6" fillId="3" borderId="0" xfId="0" applyFont="1" applyFill="1" applyAlignment="1">
      <alignment vertical="center" wrapText="1"/>
    </xf>
    <xf numFmtId="0" fontId="47" fillId="7" borderId="0" xfId="0" applyFont="1" applyFill="1" applyAlignment="1">
      <alignment vertical="center" wrapText="1"/>
    </xf>
    <xf numFmtId="0" fontId="41" fillId="7" borderId="0" xfId="0" applyFont="1" applyFill="1" applyAlignment="1">
      <alignment vertical="center" wrapText="1"/>
    </xf>
    <xf numFmtId="0" fontId="47" fillId="3" borderId="0" xfId="0" applyFont="1" applyFill="1" applyAlignment="1">
      <alignment vertical="center" wrapText="1"/>
    </xf>
    <xf numFmtId="0" fontId="41" fillId="3" borderId="0" xfId="0" applyFont="1" applyFill="1" applyAlignment="1">
      <alignment vertical="center" wrapText="1"/>
    </xf>
    <xf numFmtId="0" fontId="6" fillId="3" borderId="0" xfId="0" applyFont="1" applyFill="1" applyAlignment="1">
      <alignment vertical="top" wrapText="1"/>
    </xf>
    <xf numFmtId="0" fontId="39" fillId="7" borderId="0" xfId="0" applyFont="1" applyFill="1"/>
    <xf numFmtId="0" fontId="39" fillId="10" borderId="7" xfId="0" applyFont="1" applyFill="1" applyBorder="1" applyAlignment="1" applyProtection="1">
      <alignment horizontal="center" vertical="center"/>
      <protection locked="0"/>
    </xf>
    <xf numFmtId="166" fontId="39" fillId="10" borderId="7" xfId="0"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9" fontId="12" fillId="0" borderId="0" xfId="0" applyNumberFormat="1" applyFont="1" applyAlignment="1" applyProtection="1">
      <alignment horizontal="center" vertical="center"/>
      <protection locked="0"/>
    </xf>
    <xf numFmtId="0" fontId="12" fillId="3" borderId="0" xfId="0" applyFont="1" applyFill="1" applyAlignment="1" applyProtection="1">
      <alignment horizontal="right" vertical="center"/>
      <protection locked="0"/>
    </xf>
    <xf numFmtId="0" fontId="12" fillId="0" borderId="0" xfId="0" applyFont="1" applyAlignment="1" applyProtection="1">
      <alignment horizontal="left" vertical="center"/>
      <protection locked="0"/>
    </xf>
    <xf numFmtId="2" fontId="12" fillId="0" borderId="1" xfId="0" applyNumberFormat="1" applyFont="1" applyBorder="1" applyAlignment="1" applyProtection="1">
      <alignment horizontal="center" vertical="center"/>
      <protection locked="0"/>
    </xf>
    <xf numFmtId="0" fontId="12" fillId="0" borderId="0" xfId="0" applyFont="1" applyAlignment="1" applyProtection="1">
      <alignment horizontal="left" vertical="center" wrapText="1"/>
      <protection locked="0"/>
    </xf>
    <xf numFmtId="169" fontId="39" fillId="9" borderId="0" xfId="0" applyNumberFormat="1" applyFont="1" applyFill="1" applyAlignment="1" applyProtection="1">
      <alignment vertical="center"/>
      <protection locked="0"/>
    </xf>
    <xf numFmtId="0" fontId="13" fillId="5" borderId="0" xfId="1" applyFont="1" applyFill="1" applyAlignment="1" applyProtection="1">
      <alignment horizontal="left" vertical="top"/>
    </xf>
    <xf numFmtId="0" fontId="6" fillId="7" borderId="0" xfId="0" applyFont="1" applyFill="1" applyAlignment="1">
      <alignment horizontal="left" vertical="center" wrapText="1"/>
    </xf>
    <xf numFmtId="0" fontId="6" fillId="7" borderId="0" xfId="0" applyFont="1" applyFill="1" applyAlignment="1">
      <alignment horizontal="left" vertical="center"/>
    </xf>
    <xf numFmtId="0" fontId="54" fillId="3" borderId="0" xfId="0" applyFont="1" applyFill="1" applyAlignment="1">
      <alignment horizontal="left" vertical="center" wrapText="1"/>
    </xf>
    <xf numFmtId="0" fontId="0" fillId="3" borderId="0" xfId="0" applyFill="1" applyAlignment="1">
      <alignment wrapText="1"/>
    </xf>
    <xf numFmtId="0" fontId="0" fillId="3" borderId="0" xfId="0" applyFill="1" applyAlignment="1">
      <alignment vertical="center"/>
    </xf>
    <xf numFmtId="0" fontId="45" fillId="3" borderId="0" xfId="0" applyFont="1" applyFill="1" applyAlignment="1">
      <alignment vertical="center"/>
    </xf>
    <xf numFmtId="0" fontId="44" fillId="3" borderId="0" xfId="0" applyFont="1" applyFill="1" applyAlignment="1">
      <alignment vertical="center" wrapText="1"/>
    </xf>
    <xf numFmtId="0" fontId="56" fillId="3" borderId="0" xfId="0" applyFont="1" applyFill="1" applyAlignment="1">
      <alignment vertical="center"/>
    </xf>
    <xf numFmtId="0" fontId="9" fillId="3" borderId="0" xfId="2" applyFill="1" applyAlignment="1" applyProtection="1">
      <alignment vertical="center"/>
    </xf>
    <xf numFmtId="0" fontId="39" fillId="3" borderId="0" xfId="0" applyFont="1" applyFill="1" applyAlignment="1">
      <alignment vertical="center"/>
    </xf>
    <xf numFmtId="0" fontId="44" fillId="10" borderId="0" xfId="0" applyFont="1" applyFill="1" applyAlignment="1">
      <alignment vertical="center" wrapText="1"/>
    </xf>
    <xf numFmtId="0" fontId="7" fillId="0" borderId="0" xfId="0" applyFont="1" applyAlignment="1">
      <alignment wrapText="1"/>
    </xf>
    <xf numFmtId="0" fontId="54" fillId="7" borderId="0" xfId="0" applyFont="1" applyFill="1" applyAlignment="1">
      <alignment vertical="center" wrapText="1"/>
    </xf>
    <xf numFmtId="0" fontId="58" fillId="7" borderId="0" xfId="0" applyFont="1" applyFill="1" applyAlignment="1">
      <alignment vertical="center" wrapText="1"/>
    </xf>
    <xf numFmtId="0" fontId="57" fillId="0" borderId="0" xfId="0" applyFont="1" applyAlignment="1">
      <alignment horizontal="left" vertical="center" wrapText="1" readingOrder="1"/>
    </xf>
    <xf numFmtId="0" fontId="59" fillId="3" borderId="0" xfId="0" applyFont="1" applyFill="1"/>
    <xf numFmtId="0" fontId="53" fillId="9" borderId="0" xfId="0" applyFont="1" applyFill="1" applyAlignment="1">
      <alignment horizontal="left" vertical="center"/>
    </xf>
    <xf numFmtId="0" fontId="6" fillId="9" borderId="0" xfId="0" applyFont="1" applyFill="1" applyAlignment="1">
      <alignment horizontal="left" vertical="center"/>
    </xf>
    <xf numFmtId="0" fontId="39" fillId="3" borderId="0" xfId="0" applyFont="1" applyFill="1" applyAlignment="1">
      <alignment horizontal="left"/>
    </xf>
    <xf numFmtId="0" fontId="52" fillId="3" borderId="0" xfId="0" applyFont="1" applyFill="1" applyAlignment="1">
      <alignment horizontal="left" vertical="center"/>
    </xf>
    <xf numFmtId="0" fontId="43" fillId="3" borderId="0" xfId="1" applyFont="1" applyFill="1" applyAlignment="1">
      <alignment vertical="center"/>
    </xf>
    <xf numFmtId="0" fontId="43" fillId="12" borderId="0" xfId="0" applyFont="1" applyFill="1" applyAlignment="1">
      <alignment horizontal="left" wrapText="1"/>
    </xf>
    <xf numFmtId="0" fontId="43" fillId="12" borderId="0" xfId="0" applyFont="1" applyFill="1" applyAlignment="1">
      <alignment horizontal="right" wrapText="1"/>
    </xf>
    <xf numFmtId="0" fontId="50" fillId="12" borderId="0" xfId="0" applyFont="1" applyFill="1" applyAlignment="1">
      <alignment horizontal="left" vertical="center" wrapText="1"/>
    </xf>
    <xf numFmtId="0" fontId="49" fillId="12" borderId="0" xfId="0" applyFont="1" applyFill="1" applyAlignment="1">
      <alignment horizontal="left" vertical="center"/>
    </xf>
    <xf numFmtId="0" fontId="49" fillId="12" borderId="0" xfId="0" applyFont="1" applyFill="1" applyAlignment="1">
      <alignment horizontal="left" vertical="center" wrapText="1"/>
    </xf>
    <xf numFmtId="0" fontId="61" fillId="13" borderId="0" xfId="0" applyFont="1" applyFill="1" applyAlignment="1">
      <alignment horizontal="left"/>
    </xf>
    <xf numFmtId="0" fontId="62" fillId="0" borderId="0" xfId="0" applyFont="1"/>
    <xf numFmtId="0" fontId="63" fillId="0" borderId="0" xfId="0" applyFont="1"/>
    <xf numFmtId="0" fontId="64" fillId="0" borderId="0" xfId="0" applyFont="1"/>
    <xf numFmtId="0" fontId="26" fillId="3" borderId="0" xfId="0" applyFont="1" applyFill="1" applyAlignment="1" applyProtection="1">
      <alignment horizontal="left" vertical="center"/>
      <protection locked="0"/>
    </xf>
    <xf numFmtId="167" fontId="26" fillId="3" borderId="0" xfId="0" applyNumberFormat="1" applyFont="1" applyFill="1" applyAlignment="1" applyProtection="1">
      <alignment vertical="center"/>
      <protection locked="0"/>
    </xf>
    <xf numFmtId="0" fontId="26" fillId="3" borderId="0" xfId="0" applyFont="1" applyFill="1" applyAlignment="1">
      <alignment vertical="center"/>
    </xf>
    <xf numFmtId="167" fontId="26" fillId="3" borderId="0" xfId="0" applyNumberFormat="1" applyFont="1" applyFill="1" applyAlignment="1">
      <alignment vertical="center"/>
    </xf>
    <xf numFmtId="0" fontId="53" fillId="3" borderId="0" xfId="0" applyFont="1" applyFill="1" applyAlignment="1">
      <alignment vertical="center" wrapText="1"/>
    </xf>
    <xf numFmtId="0" fontId="65" fillId="7" borderId="0" xfId="2" applyFont="1" applyFill="1" applyAlignment="1" applyProtection="1">
      <alignment horizontal="center" vertical="center" wrapText="1"/>
    </xf>
    <xf numFmtId="49" fontId="12" fillId="0" borderId="0" xfId="0" applyNumberFormat="1" applyFont="1" applyAlignment="1" applyProtection="1">
      <alignment horizontal="center" vertical="center"/>
      <protection locked="0"/>
    </xf>
    <xf numFmtId="49" fontId="12" fillId="2" borderId="0" xfId="0" applyNumberFormat="1" applyFont="1" applyFill="1" applyAlignment="1">
      <alignment horizontal="center" vertical="center"/>
    </xf>
    <xf numFmtId="49" fontId="0" fillId="3" borderId="0" xfId="0" applyNumberFormat="1" applyFill="1"/>
    <xf numFmtId="49" fontId="39" fillId="2" borderId="0" xfId="0" applyNumberFormat="1" applyFont="1" applyFill="1" applyAlignment="1">
      <alignment horizontal="center" vertical="center" wrapText="1"/>
    </xf>
    <xf numFmtId="49" fontId="12" fillId="0" borderId="0" xfId="0" applyNumberFormat="1" applyFont="1" applyAlignment="1" applyProtection="1">
      <alignment horizontal="left" vertical="center"/>
      <protection locked="0"/>
    </xf>
    <xf numFmtId="49" fontId="39" fillId="2" borderId="0" xfId="0" applyNumberFormat="1" applyFont="1" applyFill="1" applyAlignment="1">
      <alignment horizontal="left"/>
    </xf>
    <xf numFmtId="0" fontId="2" fillId="3" borderId="0" xfId="0" applyFont="1" applyFill="1" applyAlignment="1">
      <alignment vertical="center"/>
    </xf>
    <xf numFmtId="0" fontId="2" fillId="2" borderId="5" xfId="0" applyFont="1" applyFill="1" applyBorder="1" applyAlignment="1">
      <alignment horizontal="right" vertical="center"/>
    </xf>
    <xf numFmtId="0" fontId="2" fillId="3" borderId="6" xfId="0" applyFont="1" applyFill="1" applyBorder="1" applyAlignment="1">
      <alignment horizontal="right" vertical="center"/>
    </xf>
    <xf numFmtId="0" fontId="2" fillId="3" borderId="11" xfId="0" applyFont="1" applyFill="1" applyBorder="1" applyAlignment="1">
      <alignment horizontal="right" vertical="center"/>
    </xf>
    <xf numFmtId="0" fontId="2" fillId="3" borderId="8" xfId="0" applyFont="1" applyFill="1" applyBorder="1" applyAlignment="1">
      <alignment horizontal="right" vertical="center"/>
    </xf>
    <xf numFmtId="0" fontId="2" fillId="3" borderId="0" xfId="0" applyFont="1" applyFill="1" applyAlignment="1">
      <alignment horizontal="right" vertical="center"/>
    </xf>
    <xf numFmtId="0" fontId="2" fillId="3" borderId="0" xfId="0" applyFont="1" applyFill="1" applyAlignment="1">
      <alignment horizontal="center" vertical="center"/>
    </xf>
    <xf numFmtId="165" fontId="2" fillId="3" borderId="0" xfId="0" applyNumberFormat="1" applyFont="1" applyFill="1" applyAlignment="1">
      <alignment horizontal="right" vertical="center"/>
    </xf>
    <xf numFmtId="165" fontId="2" fillId="3" borderId="0" xfId="0" applyNumberFormat="1" applyFont="1" applyFill="1" applyAlignment="1">
      <alignment vertical="center"/>
    </xf>
    <xf numFmtId="0" fontId="2" fillId="2" borderId="0" xfId="0" applyFont="1" applyFill="1" applyAlignment="1">
      <alignment textRotation="90"/>
    </xf>
    <xf numFmtId="0" fontId="2" fillId="2" borderId="0" xfId="0" applyFont="1" applyFill="1"/>
    <xf numFmtId="9" fontId="2" fillId="2" borderId="0" xfId="3" applyFont="1" applyFill="1" applyAlignment="1"/>
    <xf numFmtId="9" fontId="2" fillId="2" borderId="0" xfId="3" applyFont="1" applyFill="1"/>
    <xf numFmtId="49" fontId="2" fillId="2" borderId="0" xfId="0" applyNumberFormat="1" applyFont="1" applyFill="1"/>
    <xf numFmtId="49" fontId="2" fillId="2" borderId="0" xfId="0" applyNumberFormat="1" applyFont="1" applyFill="1" applyAlignment="1">
      <alignment horizontal="right" vertical="center"/>
    </xf>
    <xf numFmtId="0" fontId="2" fillId="2" borderId="0" xfId="0" applyFont="1" applyFill="1" applyAlignment="1">
      <alignment horizontal="right" vertical="center"/>
    </xf>
    <xf numFmtId="0" fontId="2" fillId="2" borderId="0" xfId="0" applyFont="1" applyFill="1" applyAlignment="1">
      <alignment horizontal="left" wrapText="1"/>
    </xf>
    <xf numFmtId="9" fontId="2" fillId="2" borderId="0" xfId="3" applyFont="1" applyFill="1" applyAlignment="1">
      <alignment horizontal="left" wrapText="1"/>
    </xf>
    <xf numFmtId="0" fontId="2" fillId="3" borderId="0" xfId="0" applyFont="1" applyFill="1"/>
    <xf numFmtId="0" fontId="2" fillId="3" borderId="0" xfId="0" applyFont="1" applyFill="1" applyAlignment="1">
      <alignment horizontal="left" wrapText="1"/>
    </xf>
    <xf numFmtId="0" fontId="2" fillId="3" borderId="0" xfId="0" applyFont="1" applyFill="1" applyAlignment="1">
      <alignment horizontal="right"/>
    </xf>
    <xf numFmtId="0" fontId="2" fillId="3" borderId="0" xfId="0" applyFont="1" applyFill="1" applyAlignment="1">
      <alignment horizontal="center"/>
    </xf>
    <xf numFmtId="0" fontId="2" fillId="0" borderId="0" xfId="0" applyFont="1"/>
    <xf numFmtId="49" fontId="2" fillId="3" borderId="0" xfId="0" applyNumberFormat="1" applyFont="1" applyFill="1"/>
    <xf numFmtId="0" fontId="2" fillId="0" borderId="0" xfId="0" applyFont="1" applyAlignment="1">
      <alignment horizontal="center" vertical="center"/>
    </xf>
    <xf numFmtId="0" fontId="2" fillId="6" borderId="0" xfId="0" applyFont="1" applyFill="1"/>
    <xf numFmtId="0" fontId="2" fillId="6" borderId="0" xfId="0" applyFont="1" applyFill="1" applyAlignment="1">
      <alignment horizontal="left" wrapText="1"/>
    </xf>
    <xf numFmtId="0" fontId="2" fillId="6" borderId="0" xfId="0" applyFont="1" applyFill="1" applyAlignment="1">
      <alignment horizontal="right"/>
    </xf>
    <xf numFmtId="0" fontId="2" fillId="2" borderId="0" xfId="0" applyFont="1" applyFill="1" applyAlignment="1">
      <alignment horizontal="left"/>
    </xf>
    <xf numFmtId="0" fontId="2" fillId="2" borderId="0" xfId="0" applyFont="1" applyFill="1" applyAlignment="1">
      <alignment horizontal="right" wrapText="1"/>
    </xf>
    <xf numFmtId="168" fontId="2" fillId="2" borderId="0" xfId="0" applyNumberFormat="1" applyFont="1" applyFill="1" applyAlignment="1">
      <alignment horizontal="center"/>
    </xf>
    <xf numFmtId="0" fontId="2" fillId="2" borderId="0" xfId="0" applyFont="1" applyFill="1" applyAlignment="1">
      <alignment horizontal="left" textRotation="90"/>
    </xf>
    <xf numFmtId="0" fontId="2" fillId="2" borderId="0" xfId="0" applyFont="1" applyFill="1" applyAlignment="1">
      <alignment horizontal="right"/>
    </xf>
    <xf numFmtId="0" fontId="2" fillId="2" borderId="0" xfId="0" applyFont="1" applyFill="1" applyAlignment="1">
      <alignment horizontal="left" vertical="center"/>
    </xf>
    <xf numFmtId="2" fontId="2" fillId="2" borderId="0" xfId="0" applyNumberFormat="1" applyFont="1" applyFill="1" applyAlignment="1">
      <alignment horizontal="center" vertical="center"/>
    </xf>
    <xf numFmtId="2" fontId="2" fillId="2" borderId="0" xfId="0" applyNumberFormat="1" applyFont="1" applyFill="1"/>
    <xf numFmtId="0" fontId="2" fillId="3" borderId="0" xfId="0" applyFont="1" applyFill="1" applyAlignment="1">
      <alignment horizontal="left"/>
    </xf>
    <xf numFmtId="164" fontId="2" fillId="11" borderId="0" xfId="0" applyNumberFormat="1" applyFont="1" applyFill="1" applyAlignment="1">
      <alignment horizontal="center"/>
    </xf>
    <xf numFmtId="164" fontId="2" fillId="11" borderId="0" xfId="0" applyNumberFormat="1" applyFont="1" applyFill="1" applyAlignment="1">
      <alignment horizontal="center" vertical="top"/>
    </xf>
    <xf numFmtId="0" fontId="2" fillId="10" borderId="0" xfId="0" applyFont="1" applyFill="1"/>
    <xf numFmtId="0" fontId="2" fillId="10" borderId="0" xfId="0" applyFont="1" applyFill="1" applyAlignment="1">
      <alignment horizontal="left"/>
    </xf>
    <xf numFmtId="0" fontId="2" fillId="10" borderId="0" xfId="0" applyFont="1" applyFill="1" applyAlignment="1">
      <alignment horizontal="left" vertical="center"/>
    </xf>
    <xf numFmtId="0" fontId="2" fillId="10" borderId="0" xfId="0" applyFont="1" applyFill="1" applyAlignment="1">
      <alignment horizontal="left" wrapText="1"/>
    </xf>
    <xf numFmtId="0" fontId="2" fillId="10" borderId="0" xfId="0" applyFont="1" applyFill="1" applyAlignment="1">
      <alignment horizontal="right"/>
    </xf>
    <xf numFmtId="2" fontId="2" fillId="10" borderId="0" xfId="0" applyNumberFormat="1" applyFont="1" applyFill="1" applyAlignment="1">
      <alignment horizontal="center" vertical="center"/>
    </xf>
    <xf numFmtId="2" fontId="2" fillId="11" borderId="0" xfId="0" applyNumberFormat="1" applyFont="1" applyFill="1" applyAlignment="1">
      <alignment horizontal="center" vertical="top"/>
    </xf>
    <xf numFmtId="0" fontId="2" fillId="11" borderId="0" xfId="0" applyFont="1" applyFill="1"/>
    <xf numFmtId="170" fontId="2" fillId="11" borderId="0" xfId="0" applyNumberFormat="1" applyFont="1" applyFill="1"/>
    <xf numFmtId="0" fontId="2" fillId="0" borderId="0" xfId="0" applyFont="1" applyAlignment="1">
      <alignment vertical="center"/>
    </xf>
    <xf numFmtId="0" fontId="2" fillId="10" borderId="0" xfId="0" applyFont="1" applyFill="1" applyAlignment="1">
      <alignment horizontal="center"/>
    </xf>
    <xf numFmtId="0" fontId="2" fillId="0" borderId="0" xfId="0" applyFont="1" applyAlignment="1">
      <alignment horizontal="center"/>
    </xf>
    <xf numFmtId="0" fontId="2" fillId="0" borderId="0" xfId="0" applyFont="1" applyAlignment="1">
      <alignment horizontal="left" wrapText="1"/>
    </xf>
    <xf numFmtId="0" fontId="2" fillId="0" borderId="0" xfId="0" applyFont="1" applyAlignment="1">
      <alignment horizontal="right"/>
    </xf>
    <xf numFmtId="0" fontId="2" fillId="14" borderId="0" xfId="0" applyFont="1" applyFill="1"/>
    <xf numFmtId="0" fontId="2" fillId="14" borderId="0" xfId="0" applyFont="1" applyFill="1" applyAlignment="1">
      <alignment horizontal="left" wrapText="1"/>
    </xf>
    <xf numFmtId="0" fontId="2" fillId="14" borderId="0" xfId="0" applyFont="1" applyFill="1" applyAlignment="1">
      <alignment horizontal="right"/>
    </xf>
    <xf numFmtId="0" fontId="2" fillId="3" borderId="0" xfId="0" applyFont="1" applyFill="1" applyAlignment="1">
      <alignment horizontal="left" vertical="center"/>
    </xf>
    <xf numFmtId="0" fontId="2" fillId="14" borderId="0" xfId="0" applyFont="1" applyFill="1" applyAlignment="1">
      <alignment vertical="center"/>
    </xf>
    <xf numFmtId="1"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169" fontId="2" fillId="0" borderId="0" xfId="0" applyNumberFormat="1" applyFont="1"/>
    <xf numFmtId="2" fontId="2" fillId="0" borderId="0" xfId="0" applyNumberFormat="1" applyFont="1" applyAlignment="1">
      <alignment horizontal="right"/>
    </xf>
    <xf numFmtId="169" fontId="2" fillId="0" borderId="0" xfId="0" applyNumberFormat="1" applyFont="1" applyAlignment="1">
      <alignment horizontal="right" wrapText="1"/>
    </xf>
    <xf numFmtId="0" fontId="2" fillId="0" borderId="0" xfId="0" applyFont="1" applyAlignment="1">
      <alignment horizontal="right" wrapText="1"/>
    </xf>
    <xf numFmtId="0" fontId="2" fillId="0" borderId="0" xfId="0" applyFont="1" applyAlignment="1" applyProtection="1">
      <alignment horizontal="left"/>
      <protection locked="0"/>
    </xf>
    <xf numFmtId="2" fontId="2" fillId="0" borderId="0" xfId="0" applyNumberFormat="1" applyFont="1" applyAlignment="1">
      <alignment horizontal="right" wrapText="1"/>
    </xf>
    <xf numFmtId="169" fontId="2" fillId="0" borderId="0" xfId="0" applyNumberFormat="1" applyFont="1" applyAlignment="1">
      <alignment horizontal="right"/>
    </xf>
    <xf numFmtId="0" fontId="2" fillId="0" borderId="0" xfId="0" applyFont="1" applyProtection="1">
      <protection locked="0"/>
    </xf>
    <xf numFmtId="0" fontId="50" fillId="7" borderId="0" xfId="0" applyFont="1" applyFill="1" applyAlignment="1">
      <alignment horizontal="left" vertical="center" wrapText="1"/>
    </xf>
    <xf numFmtId="0" fontId="54" fillId="7" borderId="0" xfId="0" applyFont="1" applyFill="1" applyAlignment="1">
      <alignment horizontal="left" vertical="center" wrapText="1"/>
    </xf>
    <xf numFmtId="0" fontId="44" fillId="3" borderId="0" xfId="0" applyFont="1" applyFill="1" applyAlignment="1">
      <alignment horizontal="left" vertical="center" wrapText="1"/>
    </xf>
    <xf numFmtId="0" fontId="45" fillId="3" borderId="0" xfId="0" applyFont="1" applyFill="1" applyAlignment="1">
      <alignment horizontal="left" vertical="center"/>
    </xf>
    <xf numFmtId="0" fontId="6" fillId="7" borderId="0" xfId="0" applyFont="1" applyFill="1" applyAlignment="1">
      <alignment horizontal="left" vertical="center" wrapText="1"/>
    </xf>
    <xf numFmtId="0" fontId="23" fillId="8" borderId="0" xfId="0" applyFont="1" applyFill="1" applyAlignment="1">
      <alignment horizontal="left" vertical="center"/>
    </xf>
    <xf numFmtId="0" fontId="50" fillId="8" borderId="0" xfId="0" applyFont="1" applyFill="1" applyAlignment="1">
      <alignment horizontal="center" vertical="center" wrapText="1"/>
    </xf>
    <xf numFmtId="0" fontId="2" fillId="2" borderId="9" xfId="0" applyFont="1" applyFill="1" applyBorder="1" applyAlignment="1">
      <alignment horizontal="right" vertical="center"/>
    </xf>
    <xf numFmtId="0" fontId="2" fillId="2" borderId="10" xfId="0" applyFont="1" applyFill="1" applyBorder="1" applyAlignment="1">
      <alignment horizontal="right" vertical="center"/>
    </xf>
    <xf numFmtId="0" fontId="66" fillId="7" borderId="0" xfId="2" applyFont="1" applyFill="1" applyAlignment="1" applyProtection="1">
      <alignment horizontal="left" vertical="center" wrapText="1"/>
    </xf>
    <xf numFmtId="0" fontId="66" fillId="7" borderId="0" xfId="2" applyFont="1" applyFill="1" applyAlignment="1" applyProtection="1">
      <alignment horizontal="left" vertical="center"/>
    </xf>
    <xf numFmtId="0" fontId="22" fillId="8" borderId="0" xfId="0" applyFont="1" applyFill="1" applyAlignment="1">
      <alignment horizontal="center" vertical="center" wrapText="1"/>
    </xf>
    <xf numFmtId="0" fontId="39" fillId="15" borderId="0" xfId="0" applyFont="1" applyFill="1" applyAlignment="1">
      <alignment horizontal="right" vertical="center" wrapText="1"/>
    </xf>
    <xf numFmtId="0" fontId="2" fillId="2" borderId="12" xfId="0" applyFont="1" applyFill="1" applyBorder="1" applyAlignment="1">
      <alignment horizontal="right" vertical="center"/>
    </xf>
    <xf numFmtId="167" fontId="39" fillId="3" borderId="9" xfId="0" applyNumberFormat="1" applyFont="1" applyFill="1" applyBorder="1" applyAlignment="1">
      <alignment horizontal="left" vertical="center"/>
    </xf>
    <xf numFmtId="167" fontId="39" fillId="3" borderId="10" xfId="0" applyNumberFormat="1" applyFont="1" applyFill="1" applyBorder="1" applyAlignment="1">
      <alignment horizontal="left" vertical="center"/>
    </xf>
    <xf numFmtId="1" fontId="39" fillId="3" borderId="9" xfId="0" applyNumberFormat="1" applyFont="1" applyFill="1" applyBorder="1" applyAlignment="1">
      <alignment horizontal="left" vertical="center"/>
    </xf>
    <xf numFmtId="1" fontId="39" fillId="3" borderId="10" xfId="0" applyNumberFormat="1" applyFont="1" applyFill="1" applyBorder="1" applyAlignment="1">
      <alignment horizontal="left" vertical="center"/>
    </xf>
    <xf numFmtId="0" fontId="39" fillId="3" borderId="9" xfId="0" applyFont="1" applyFill="1" applyBorder="1" applyAlignment="1">
      <alignment horizontal="left" vertical="center"/>
    </xf>
    <xf numFmtId="0" fontId="39" fillId="3" borderId="12" xfId="0" applyFont="1" applyFill="1" applyBorder="1" applyAlignment="1">
      <alignment horizontal="left" vertical="center"/>
    </xf>
    <xf numFmtId="0" fontId="39" fillId="3" borderId="10" xfId="0" applyFont="1" applyFill="1" applyBorder="1" applyAlignment="1">
      <alignment horizontal="left" vertical="center"/>
    </xf>
    <xf numFmtId="0" fontId="23" fillId="7" borderId="0" xfId="0" applyFont="1" applyFill="1" applyAlignment="1">
      <alignment horizontal="left" vertical="center" wrapText="1"/>
    </xf>
    <xf numFmtId="0" fontId="23" fillId="7" borderId="0" xfId="0" applyFont="1" applyFill="1" applyAlignment="1">
      <alignment horizontal="left" vertical="center"/>
    </xf>
    <xf numFmtId="0" fontId="6" fillId="7" borderId="0" xfId="0" applyFont="1" applyFill="1" applyAlignment="1">
      <alignment horizontal="left" vertical="center"/>
    </xf>
    <xf numFmtId="0" fontId="33" fillId="10" borderId="2" xfId="0" applyFont="1" applyFill="1" applyBorder="1" applyAlignment="1" applyProtection="1">
      <alignment horizontal="center" vertical="center"/>
      <protection locked="0"/>
    </xf>
    <xf numFmtId="0" fontId="33" fillId="10" borderId="3" xfId="0" applyFont="1" applyFill="1" applyBorder="1" applyAlignment="1" applyProtection="1">
      <alignment horizontal="center" vertical="center"/>
      <protection locked="0"/>
    </xf>
    <xf numFmtId="0" fontId="33" fillId="10" borderId="4" xfId="0" applyFont="1" applyFill="1" applyBorder="1" applyAlignment="1" applyProtection="1">
      <alignment horizontal="center" vertical="center"/>
      <protection locked="0"/>
    </xf>
    <xf numFmtId="0" fontId="33" fillId="10" borderId="2" xfId="0" applyFont="1" applyFill="1" applyBorder="1" applyAlignment="1" applyProtection="1">
      <alignment horizontal="left" vertical="center"/>
      <protection locked="0"/>
    </xf>
    <xf numFmtId="0" fontId="33" fillId="10" borderId="3" xfId="0" applyFont="1" applyFill="1" applyBorder="1" applyAlignment="1" applyProtection="1">
      <alignment horizontal="left" vertical="center"/>
      <protection locked="0"/>
    </xf>
    <xf numFmtId="0" fontId="33" fillId="10" borderId="4" xfId="0" applyFont="1" applyFill="1" applyBorder="1" applyAlignment="1" applyProtection="1">
      <alignment horizontal="left" vertical="center"/>
      <protection locked="0"/>
    </xf>
    <xf numFmtId="0" fontId="33" fillId="10" borderId="9" xfId="0" applyFont="1" applyFill="1" applyBorder="1" applyAlignment="1" applyProtection="1">
      <alignment horizontal="center" vertical="center"/>
      <protection locked="0"/>
    </xf>
    <xf numFmtId="0" fontId="33" fillId="10" borderId="12" xfId="0" applyFont="1" applyFill="1" applyBorder="1" applyAlignment="1" applyProtection="1">
      <alignment horizontal="center" vertical="center"/>
      <protection locked="0"/>
    </xf>
    <xf numFmtId="0" fontId="33" fillId="10" borderId="10" xfId="0" applyFont="1" applyFill="1" applyBorder="1" applyAlignment="1" applyProtection="1">
      <alignment horizontal="center" vertical="center"/>
      <protection locked="0"/>
    </xf>
    <xf numFmtId="166" fontId="39" fillId="3" borderId="9" xfId="0" applyNumberFormat="1" applyFont="1" applyFill="1" applyBorder="1" applyAlignment="1">
      <alignment horizontal="left" vertical="center"/>
    </xf>
    <xf numFmtId="166" fontId="39" fillId="3" borderId="10" xfId="0" applyNumberFormat="1" applyFont="1" applyFill="1" applyBorder="1" applyAlignment="1">
      <alignment horizontal="left" vertical="center"/>
    </xf>
    <xf numFmtId="0" fontId="16" fillId="3" borderId="0" xfId="0" applyFont="1" applyFill="1" applyAlignment="1">
      <alignment horizontal="center" vertical="center"/>
    </xf>
    <xf numFmtId="0" fontId="2" fillId="0" borderId="0" xfId="0" applyFont="1" applyAlignment="1">
      <alignment vertical="center"/>
    </xf>
    <xf numFmtId="164" fontId="51" fillId="7" borderId="0" xfId="0" applyNumberFormat="1" applyFont="1" applyFill="1" applyAlignment="1">
      <alignment horizontal="left" vertical="center" wrapText="1"/>
    </xf>
    <xf numFmtId="0" fontId="15" fillId="5" borderId="0" xfId="1" applyFont="1" applyFill="1" applyAlignment="1" applyProtection="1">
      <alignment horizontal="left" vertical="center" wrapText="1"/>
    </xf>
    <xf numFmtId="0" fontId="48" fillId="7" borderId="0" xfId="0" applyFont="1" applyFill="1" applyAlignment="1">
      <alignment horizontal="left" vertical="center"/>
    </xf>
  </cellXfs>
  <cellStyles count="4">
    <cellStyle name="Accent1" xfId="1" builtinId="29"/>
    <cellStyle name="Hyperlink" xfId="2" builtinId="8"/>
    <cellStyle name="Normal" xfId="0" builtinId="0"/>
    <cellStyle name="Percent" xfId="3" builtinId="5"/>
  </cellStyles>
  <dxfs count="10020">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theme="0" tint="-0.24994659260841701"/>
      </font>
    </dxf>
    <dxf>
      <font>
        <color theme="0" tint="-0.24994659260841701"/>
      </font>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ont>
        <b/>
        <i val="0"/>
        <color theme="9"/>
      </font>
    </dxf>
    <dxf>
      <font>
        <b/>
        <i val="0"/>
        <color rgb="FF00B050"/>
      </font>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theme="4" tint="0.39994506668294322"/>
      </font>
      <fill>
        <patternFill>
          <bgColor theme="4" tint="0.39994506668294322"/>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rgb="FF014E8F"/>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ill>
        <patternFill patternType="solid">
          <bgColor rgb="FFBFBFBF"/>
        </patternFill>
      </fill>
    </dxf>
    <dxf>
      <font>
        <color theme="4" tint="0.39994506668294322"/>
      </font>
      <fill>
        <patternFill>
          <bgColor theme="4" tint="0.39994506668294322"/>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ont>
        <color rgb="FF003E71"/>
      </font>
      <fill>
        <patternFill patternType="solid">
          <bgColor rgb="FFFFFFFF"/>
        </patternFill>
      </fill>
    </dxf>
    <dxf>
      <fill>
        <patternFill patternType="solid">
          <bgColor rgb="FFFFFF00"/>
        </patternFill>
      </fill>
    </dxf>
    <dxf>
      <fill>
        <patternFill patternType="solid">
          <bgColor rgb="FFBFBFBF"/>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9" defaultPivotStyle="PivotStyleLight16"/>
  <colors>
    <mruColors>
      <color rgb="FF69ADE4"/>
      <color rgb="FF003E71"/>
      <color rgb="FF014E8F"/>
      <color rgb="FF0073CF"/>
      <color rgb="FF097737"/>
      <color rgb="FFAEC9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242454</xdr:colOff>
      <xdr:row>97</xdr:row>
      <xdr:rowOff>92362</xdr:rowOff>
    </xdr:from>
    <xdr:to>
      <xdr:col>2</xdr:col>
      <xdr:colOff>131643</xdr:colOff>
      <xdr:row>106</xdr:row>
      <xdr:rowOff>150089</xdr:rowOff>
    </xdr:to>
    <xdr:pic>
      <xdr:nvPicPr>
        <xdr:cNvPr id="16" name="Picture 15">
          <a:extLst>
            <a:ext uri="{FF2B5EF4-FFF2-40B4-BE49-F238E27FC236}">
              <a16:creationId xmlns:a16="http://schemas.microsoft.com/office/drawing/2014/main" id="{D01553F2-C976-80DB-8D21-A0AEF40F238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42454" y="31934726"/>
          <a:ext cx="8629098" cy="221672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251458</xdr:colOff>
      <xdr:row>111</xdr:row>
      <xdr:rowOff>427182</xdr:rowOff>
    </xdr:from>
    <xdr:to>
      <xdr:col>2</xdr:col>
      <xdr:colOff>130614</xdr:colOff>
      <xdr:row>118</xdr:row>
      <xdr:rowOff>3688</xdr:rowOff>
    </xdr:to>
    <xdr:pic>
      <xdr:nvPicPr>
        <xdr:cNvPr id="12" name="Picture 11">
          <a:extLst>
            <a:ext uri="{FF2B5EF4-FFF2-40B4-BE49-F238E27FC236}">
              <a16:creationId xmlns:a16="http://schemas.microsoft.com/office/drawing/2014/main" id="{ED2D8688-F6FF-E135-1854-3FE44650383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51458" y="35629273"/>
          <a:ext cx="8619065" cy="33019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5299363</xdr:colOff>
      <xdr:row>28</xdr:row>
      <xdr:rowOff>127000</xdr:rowOff>
    </xdr:from>
    <xdr:to>
      <xdr:col>1</xdr:col>
      <xdr:colOff>7832322</xdr:colOff>
      <xdr:row>35</xdr:row>
      <xdr:rowOff>69273</xdr:rowOff>
    </xdr:to>
    <xdr:pic>
      <xdr:nvPicPr>
        <xdr:cNvPr id="6" name="Picture 5">
          <a:extLst>
            <a:ext uri="{FF2B5EF4-FFF2-40B4-BE49-F238E27FC236}">
              <a16:creationId xmlns:a16="http://schemas.microsoft.com/office/drawing/2014/main" id="{084CC86B-F984-C3C8-B7FE-F675F1DEBC22}"/>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5784272" y="11545455"/>
          <a:ext cx="2532959" cy="188190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22333</xdr:colOff>
      <xdr:row>37</xdr:row>
      <xdr:rowOff>184728</xdr:rowOff>
    </xdr:from>
    <xdr:to>
      <xdr:col>1</xdr:col>
      <xdr:colOff>8003310</xdr:colOff>
      <xdr:row>62</xdr:row>
      <xdr:rowOff>57727</xdr:rowOff>
    </xdr:to>
    <xdr:pic>
      <xdr:nvPicPr>
        <xdr:cNvPr id="4" name="Picture 3">
          <a:extLst>
            <a:ext uri="{FF2B5EF4-FFF2-40B4-BE49-F238E27FC236}">
              <a16:creationId xmlns:a16="http://schemas.microsoft.com/office/drawing/2014/main" id="{55D924A4-0624-CE89-79C6-C68E67A44D8E}"/>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7242" y="13889183"/>
          <a:ext cx="7980977" cy="733136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114300</xdr:colOff>
      <xdr:row>20</xdr:row>
      <xdr:rowOff>126999</xdr:rowOff>
    </xdr:from>
    <xdr:to>
      <xdr:col>1</xdr:col>
      <xdr:colOff>7886700</xdr:colOff>
      <xdr:row>26</xdr:row>
      <xdr:rowOff>200046</xdr:rowOff>
    </xdr:to>
    <xdr:pic>
      <xdr:nvPicPr>
        <xdr:cNvPr id="3" name="Picture 2">
          <a:extLst>
            <a:ext uri="{FF2B5EF4-FFF2-40B4-BE49-F238E27FC236}">
              <a16:creationId xmlns:a16="http://schemas.microsoft.com/office/drawing/2014/main" id="{440CA720-C8A8-C84F-9C8A-68DBD0D2DF26}"/>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01133" y="9016999"/>
          <a:ext cx="7772400" cy="230965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6265334</xdr:colOff>
      <xdr:row>22</xdr:row>
      <xdr:rowOff>508000</xdr:rowOff>
    </xdr:from>
    <xdr:to>
      <xdr:col>2</xdr:col>
      <xdr:colOff>279400</xdr:colOff>
      <xdr:row>23</xdr:row>
      <xdr:rowOff>127000</xdr:rowOff>
    </xdr:to>
    <xdr:cxnSp macro="">
      <xdr:nvCxnSpPr>
        <xdr:cNvPr id="8" name="Straight Arrow Connector 7">
          <a:extLst>
            <a:ext uri="{FF2B5EF4-FFF2-40B4-BE49-F238E27FC236}">
              <a16:creationId xmlns:a16="http://schemas.microsoft.com/office/drawing/2014/main" id="{152EF244-3CF7-F226-38DF-6E7D6DA64162}"/>
            </a:ext>
          </a:extLst>
        </xdr:cNvPr>
        <xdr:cNvCxnSpPr/>
      </xdr:nvCxnSpPr>
      <xdr:spPr>
        <a:xfrm flipH="1">
          <a:off x="6752167" y="9990667"/>
          <a:ext cx="2269066" cy="275166"/>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6293555</xdr:colOff>
      <xdr:row>24</xdr:row>
      <xdr:rowOff>101600</xdr:rowOff>
    </xdr:from>
    <xdr:to>
      <xdr:col>2</xdr:col>
      <xdr:colOff>292100</xdr:colOff>
      <xdr:row>24</xdr:row>
      <xdr:rowOff>183444</xdr:rowOff>
    </xdr:to>
    <xdr:cxnSp macro="">
      <xdr:nvCxnSpPr>
        <xdr:cNvPr id="10" name="Straight Arrow Connector 9">
          <a:extLst>
            <a:ext uri="{FF2B5EF4-FFF2-40B4-BE49-F238E27FC236}">
              <a16:creationId xmlns:a16="http://schemas.microsoft.com/office/drawing/2014/main" id="{BDF2FB4B-E02E-A84A-B852-705120FC4544}"/>
            </a:ext>
          </a:extLst>
        </xdr:cNvPr>
        <xdr:cNvCxnSpPr/>
      </xdr:nvCxnSpPr>
      <xdr:spPr>
        <a:xfrm flipH="1">
          <a:off x="6773333" y="10092267"/>
          <a:ext cx="2253545" cy="81844"/>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6293555</xdr:colOff>
      <xdr:row>24</xdr:row>
      <xdr:rowOff>564444</xdr:rowOff>
    </xdr:from>
    <xdr:to>
      <xdr:col>2</xdr:col>
      <xdr:colOff>279400</xdr:colOff>
      <xdr:row>26</xdr:row>
      <xdr:rowOff>266700</xdr:rowOff>
    </xdr:to>
    <xdr:cxnSp macro="">
      <xdr:nvCxnSpPr>
        <xdr:cNvPr id="13" name="Straight Arrow Connector 12">
          <a:extLst>
            <a:ext uri="{FF2B5EF4-FFF2-40B4-BE49-F238E27FC236}">
              <a16:creationId xmlns:a16="http://schemas.microsoft.com/office/drawing/2014/main" id="{60458A63-3291-D448-8B51-E4BE9EA55CB4}"/>
            </a:ext>
          </a:extLst>
        </xdr:cNvPr>
        <xdr:cNvCxnSpPr/>
      </xdr:nvCxnSpPr>
      <xdr:spPr>
        <a:xfrm flipH="1" flipV="1">
          <a:off x="6773333" y="10555111"/>
          <a:ext cx="2240845" cy="534811"/>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2497667</xdr:colOff>
      <xdr:row>20</xdr:row>
      <xdr:rowOff>127000</xdr:rowOff>
    </xdr:from>
    <xdr:to>
      <xdr:col>3</xdr:col>
      <xdr:colOff>0</xdr:colOff>
      <xdr:row>22</xdr:row>
      <xdr:rowOff>592666</xdr:rowOff>
    </xdr:to>
    <xdr:cxnSp macro="">
      <xdr:nvCxnSpPr>
        <xdr:cNvPr id="15" name="Straight Arrow Connector 14">
          <a:extLst>
            <a:ext uri="{FF2B5EF4-FFF2-40B4-BE49-F238E27FC236}">
              <a16:creationId xmlns:a16="http://schemas.microsoft.com/office/drawing/2014/main" id="{67BA5BA6-0831-4043-B95F-0C071FAE69A3}"/>
            </a:ext>
          </a:extLst>
        </xdr:cNvPr>
        <xdr:cNvCxnSpPr/>
      </xdr:nvCxnSpPr>
      <xdr:spPr>
        <a:xfrm flipH="1">
          <a:off x="2984500" y="9017000"/>
          <a:ext cx="6053667" cy="1058333"/>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460827</xdr:colOff>
      <xdr:row>67</xdr:row>
      <xdr:rowOff>230908</xdr:rowOff>
    </xdr:from>
    <xdr:to>
      <xdr:col>2</xdr:col>
      <xdr:colOff>42418</xdr:colOff>
      <xdr:row>78</xdr:row>
      <xdr:rowOff>265544</xdr:rowOff>
    </xdr:to>
    <xdr:pic>
      <xdr:nvPicPr>
        <xdr:cNvPr id="23" name="Picture 22">
          <a:extLst>
            <a:ext uri="{FF2B5EF4-FFF2-40B4-BE49-F238E27FC236}">
              <a16:creationId xmlns:a16="http://schemas.microsoft.com/office/drawing/2014/main" id="{AF65F91D-AA59-BFD1-B1D0-A31233DF48C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60827" y="23344908"/>
          <a:ext cx="8321500" cy="412172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2997200</xdr:colOff>
      <xdr:row>37</xdr:row>
      <xdr:rowOff>1041400</xdr:rowOff>
    </xdr:from>
    <xdr:to>
      <xdr:col>3</xdr:col>
      <xdr:colOff>0</xdr:colOff>
      <xdr:row>39</xdr:row>
      <xdr:rowOff>114300</xdr:rowOff>
    </xdr:to>
    <xdr:cxnSp macro="">
      <xdr:nvCxnSpPr>
        <xdr:cNvPr id="27" name="Straight Arrow Connector 26">
          <a:extLst>
            <a:ext uri="{FF2B5EF4-FFF2-40B4-BE49-F238E27FC236}">
              <a16:creationId xmlns:a16="http://schemas.microsoft.com/office/drawing/2014/main" id="{171FB168-0462-BA4B-A0E1-8EFE71ACEAF1}"/>
            </a:ext>
          </a:extLst>
        </xdr:cNvPr>
        <xdr:cNvCxnSpPr/>
      </xdr:nvCxnSpPr>
      <xdr:spPr>
        <a:xfrm flipH="1" flipV="1">
          <a:off x="3479800" y="13309600"/>
          <a:ext cx="5562600" cy="54610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4038600</xdr:colOff>
      <xdr:row>39</xdr:row>
      <xdr:rowOff>12700</xdr:rowOff>
    </xdr:from>
    <xdr:to>
      <xdr:col>3</xdr:col>
      <xdr:colOff>0</xdr:colOff>
      <xdr:row>41</xdr:row>
      <xdr:rowOff>101600</xdr:rowOff>
    </xdr:to>
    <xdr:cxnSp macro="">
      <xdr:nvCxnSpPr>
        <xdr:cNvPr id="30" name="Straight Arrow Connector 29">
          <a:extLst>
            <a:ext uri="{FF2B5EF4-FFF2-40B4-BE49-F238E27FC236}">
              <a16:creationId xmlns:a16="http://schemas.microsoft.com/office/drawing/2014/main" id="{94A086EC-6BFF-BF4E-9979-33613F4E517B}"/>
            </a:ext>
          </a:extLst>
        </xdr:cNvPr>
        <xdr:cNvCxnSpPr/>
      </xdr:nvCxnSpPr>
      <xdr:spPr>
        <a:xfrm flipH="1" flipV="1">
          <a:off x="4521200" y="13754100"/>
          <a:ext cx="4521200" cy="48260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3657600</xdr:colOff>
      <xdr:row>43</xdr:row>
      <xdr:rowOff>114300</xdr:rowOff>
    </xdr:from>
    <xdr:to>
      <xdr:col>3</xdr:col>
      <xdr:colOff>0</xdr:colOff>
      <xdr:row>52</xdr:row>
      <xdr:rowOff>76200</xdr:rowOff>
    </xdr:to>
    <xdr:cxnSp macro="">
      <xdr:nvCxnSpPr>
        <xdr:cNvPr id="37" name="Straight Arrow Connector 36">
          <a:extLst>
            <a:ext uri="{FF2B5EF4-FFF2-40B4-BE49-F238E27FC236}">
              <a16:creationId xmlns:a16="http://schemas.microsoft.com/office/drawing/2014/main" id="{48CD8B43-845D-2C49-9C93-FCC81097A43F}"/>
            </a:ext>
          </a:extLst>
        </xdr:cNvPr>
        <xdr:cNvCxnSpPr/>
      </xdr:nvCxnSpPr>
      <xdr:spPr>
        <a:xfrm flipH="1">
          <a:off x="4140200" y="14427200"/>
          <a:ext cx="4902200" cy="240030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4876800</xdr:colOff>
      <xdr:row>45</xdr:row>
      <xdr:rowOff>127000</xdr:rowOff>
    </xdr:from>
    <xdr:to>
      <xdr:col>3</xdr:col>
      <xdr:colOff>12700</xdr:colOff>
      <xdr:row>52</xdr:row>
      <xdr:rowOff>38100</xdr:rowOff>
    </xdr:to>
    <xdr:cxnSp macro="">
      <xdr:nvCxnSpPr>
        <xdr:cNvPr id="41" name="Straight Arrow Connector 40">
          <a:extLst>
            <a:ext uri="{FF2B5EF4-FFF2-40B4-BE49-F238E27FC236}">
              <a16:creationId xmlns:a16="http://schemas.microsoft.com/office/drawing/2014/main" id="{6F9A6924-A25C-EA40-BB15-0C1AB7880E2E}"/>
            </a:ext>
          </a:extLst>
        </xdr:cNvPr>
        <xdr:cNvCxnSpPr/>
      </xdr:nvCxnSpPr>
      <xdr:spPr>
        <a:xfrm flipH="1">
          <a:off x="5359400" y="14833600"/>
          <a:ext cx="3695700" cy="195580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5943600</xdr:colOff>
      <xdr:row>47</xdr:row>
      <xdr:rowOff>219363</xdr:rowOff>
    </xdr:from>
    <xdr:to>
      <xdr:col>3</xdr:col>
      <xdr:colOff>11545</xdr:colOff>
      <xdr:row>52</xdr:row>
      <xdr:rowOff>25400</xdr:rowOff>
    </xdr:to>
    <xdr:cxnSp macro="">
      <xdr:nvCxnSpPr>
        <xdr:cNvPr id="44" name="Straight Arrow Connector 43">
          <a:extLst>
            <a:ext uri="{FF2B5EF4-FFF2-40B4-BE49-F238E27FC236}">
              <a16:creationId xmlns:a16="http://schemas.microsoft.com/office/drawing/2014/main" id="{13D892BA-D8A3-1A41-9602-35D2CDED669F}"/>
            </a:ext>
          </a:extLst>
        </xdr:cNvPr>
        <xdr:cNvCxnSpPr/>
      </xdr:nvCxnSpPr>
      <xdr:spPr>
        <a:xfrm flipH="1">
          <a:off x="6428509" y="17075727"/>
          <a:ext cx="2623127" cy="1653309"/>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7770091</xdr:colOff>
      <xdr:row>60</xdr:row>
      <xdr:rowOff>205509</xdr:rowOff>
    </xdr:from>
    <xdr:to>
      <xdr:col>3</xdr:col>
      <xdr:colOff>2309</xdr:colOff>
      <xdr:row>60</xdr:row>
      <xdr:rowOff>218209</xdr:rowOff>
    </xdr:to>
    <xdr:cxnSp macro="">
      <xdr:nvCxnSpPr>
        <xdr:cNvPr id="47" name="Straight Arrow Connector 46">
          <a:extLst>
            <a:ext uri="{FF2B5EF4-FFF2-40B4-BE49-F238E27FC236}">
              <a16:creationId xmlns:a16="http://schemas.microsoft.com/office/drawing/2014/main" id="{2A93E40B-E915-5344-A922-A9D6C3B83147}"/>
            </a:ext>
          </a:extLst>
        </xdr:cNvPr>
        <xdr:cNvCxnSpPr/>
      </xdr:nvCxnSpPr>
      <xdr:spPr>
        <a:xfrm flipH="1">
          <a:off x="8255000" y="20398509"/>
          <a:ext cx="787400" cy="1270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6743700</xdr:colOff>
      <xdr:row>49</xdr:row>
      <xdr:rowOff>184728</xdr:rowOff>
    </xdr:from>
    <xdr:to>
      <xdr:col>2</xdr:col>
      <xdr:colOff>288636</xdr:colOff>
      <xdr:row>52</xdr:row>
      <xdr:rowOff>25400</xdr:rowOff>
    </xdr:to>
    <xdr:cxnSp macro="">
      <xdr:nvCxnSpPr>
        <xdr:cNvPr id="53" name="Straight Arrow Connector 52">
          <a:extLst>
            <a:ext uri="{FF2B5EF4-FFF2-40B4-BE49-F238E27FC236}">
              <a16:creationId xmlns:a16="http://schemas.microsoft.com/office/drawing/2014/main" id="{141807E8-23E4-9642-8069-4DD6CE0D04FE}"/>
            </a:ext>
          </a:extLst>
        </xdr:cNvPr>
        <xdr:cNvCxnSpPr/>
      </xdr:nvCxnSpPr>
      <xdr:spPr>
        <a:xfrm flipH="1">
          <a:off x="7228609" y="17641455"/>
          <a:ext cx="1799936" cy="1087581"/>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7725834</xdr:colOff>
      <xdr:row>32</xdr:row>
      <xdr:rowOff>473364</xdr:rowOff>
    </xdr:from>
    <xdr:to>
      <xdr:col>3</xdr:col>
      <xdr:colOff>23091</xdr:colOff>
      <xdr:row>33</xdr:row>
      <xdr:rowOff>0</xdr:rowOff>
    </xdr:to>
    <xdr:cxnSp macro="">
      <xdr:nvCxnSpPr>
        <xdr:cNvPr id="57" name="Straight Arrow Connector 56">
          <a:extLst>
            <a:ext uri="{FF2B5EF4-FFF2-40B4-BE49-F238E27FC236}">
              <a16:creationId xmlns:a16="http://schemas.microsoft.com/office/drawing/2014/main" id="{8242D045-843A-E446-A910-D38928F098F4}"/>
            </a:ext>
          </a:extLst>
        </xdr:cNvPr>
        <xdr:cNvCxnSpPr/>
      </xdr:nvCxnSpPr>
      <xdr:spPr>
        <a:xfrm flipH="1">
          <a:off x="8210743" y="12700000"/>
          <a:ext cx="852439" cy="173182"/>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7758546</xdr:colOff>
      <xdr:row>74</xdr:row>
      <xdr:rowOff>228600</xdr:rowOff>
    </xdr:from>
    <xdr:to>
      <xdr:col>3</xdr:col>
      <xdr:colOff>12700</xdr:colOff>
      <xdr:row>74</xdr:row>
      <xdr:rowOff>392545</xdr:rowOff>
    </xdr:to>
    <xdr:cxnSp macro="">
      <xdr:nvCxnSpPr>
        <xdr:cNvPr id="62" name="Straight Arrow Connector 61">
          <a:extLst>
            <a:ext uri="{FF2B5EF4-FFF2-40B4-BE49-F238E27FC236}">
              <a16:creationId xmlns:a16="http://schemas.microsoft.com/office/drawing/2014/main" id="{C206A7B7-D61D-FC42-BA73-E1C0A6C0F306}"/>
            </a:ext>
          </a:extLst>
        </xdr:cNvPr>
        <xdr:cNvCxnSpPr/>
      </xdr:nvCxnSpPr>
      <xdr:spPr>
        <a:xfrm flipH="1">
          <a:off x="8243455" y="26228964"/>
          <a:ext cx="809336" cy="16394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3429000</xdr:colOff>
      <xdr:row>94</xdr:row>
      <xdr:rowOff>115455</xdr:rowOff>
    </xdr:from>
    <xdr:to>
      <xdr:col>3</xdr:col>
      <xdr:colOff>3464</xdr:colOff>
      <xdr:row>98</xdr:row>
      <xdr:rowOff>0</xdr:rowOff>
    </xdr:to>
    <xdr:cxnSp macro="">
      <xdr:nvCxnSpPr>
        <xdr:cNvPr id="76" name="Straight Arrow Connector 75">
          <a:extLst>
            <a:ext uri="{FF2B5EF4-FFF2-40B4-BE49-F238E27FC236}">
              <a16:creationId xmlns:a16="http://schemas.microsoft.com/office/drawing/2014/main" id="{290DB840-ADED-424A-ACE4-B2B4D4C11875}"/>
            </a:ext>
          </a:extLst>
        </xdr:cNvPr>
        <xdr:cNvCxnSpPr/>
      </xdr:nvCxnSpPr>
      <xdr:spPr>
        <a:xfrm flipH="1">
          <a:off x="3913909" y="28090091"/>
          <a:ext cx="5129646" cy="1085273"/>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4410364</xdr:colOff>
      <xdr:row>96</xdr:row>
      <xdr:rowOff>57727</xdr:rowOff>
    </xdr:from>
    <xdr:to>
      <xdr:col>3</xdr:col>
      <xdr:colOff>34636</xdr:colOff>
      <xdr:row>98</xdr:row>
      <xdr:rowOff>23091</xdr:rowOff>
    </xdr:to>
    <xdr:cxnSp macro="">
      <xdr:nvCxnSpPr>
        <xdr:cNvPr id="81" name="Straight Arrow Connector 80">
          <a:extLst>
            <a:ext uri="{FF2B5EF4-FFF2-40B4-BE49-F238E27FC236}">
              <a16:creationId xmlns:a16="http://schemas.microsoft.com/office/drawing/2014/main" id="{6B48EAD9-DE08-B94D-ACE6-77906BB7ECBB}"/>
            </a:ext>
          </a:extLst>
        </xdr:cNvPr>
        <xdr:cNvCxnSpPr/>
      </xdr:nvCxnSpPr>
      <xdr:spPr>
        <a:xfrm flipH="1">
          <a:off x="4895273" y="28632727"/>
          <a:ext cx="4179454" cy="565728"/>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5310909</xdr:colOff>
      <xdr:row>98</xdr:row>
      <xdr:rowOff>46181</xdr:rowOff>
    </xdr:from>
    <xdr:to>
      <xdr:col>3</xdr:col>
      <xdr:colOff>11545</xdr:colOff>
      <xdr:row>98</xdr:row>
      <xdr:rowOff>69273</xdr:rowOff>
    </xdr:to>
    <xdr:cxnSp macro="">
      <xdr:nvCxnSpPr>
        <xdr:cNvPr id="87" name="Straight Arrow Connector 86">
          <a:extLst>
            <a:ext uri="{FF2B5EF4-FFF2-40B4-BE49-F238E27FC236}">
              <a16:creationId xmlns:a16="http://schemas.microsoft.com/office/drawing/2014/main" id="{BC73FD2A-6189-4144-AB8A-A49BEDD50F4E}"/>
            </a:ext>
          </a:extLst>
        </xdr:cNvPr>
        <xdr:cNvCxnSpPr/>
      </xdr:nvCxnSpPr>
      <xdr:spPr>
        <a:xfrm flipH="1" flipV="1">
          <a:off x="5795818" y="29221545"/>
          <a:ext cx="3255818" cy="23092"/>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7827818</xdr:colOff>
      <xdr:row>100</xdr:row>
      <xdr:rowOff>92364</xdr:rowOff>
    </xdr:from>
    <xdr:to>
      <xdr:col>3</xdr:col>
      <xdr:colOff>34636</xdr:colOff>
      <xdr:row>100</xdr:row>
      <xdr:rowOff>115455</xdr:rowOff>
    </xdr:to>
    <xdr:cxnSp macro="">
      <xdr:nvCxnSpPr>
        <xdr:cNvPr id="90" name="Straight Arrow Connector 89">
          <a:extLst>
            <a:ext uri="{FF2B5EF4-FFF2-40B4-BE49-F238E27FC236}">
              <a16:creationId xmlns:a16="http://schemas.microsoft.com/office/drawing/2014/main" id="{9E288F8C-B567-F34F-BCA2-46D19BC0D881}"/>
            </a:ext>
          </a:extLst>
        </xdr:cNvPr>
        <xdr:cNvCxnSpPr/>
      </xdr:nvCxnSpPr>
      <xdr:spPr>
        <a:xfrm flipH="1">
          <a:off x="8312727" y="29660273"/>
          <a:ext cx="762000" cy="23091"/>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381000</xdr:colOff>
      <xdr:row>100</xdr:row>
      <xdr:rowOff>230909</xdr:rowOff>
    </xdr:from>
    <xdr:to>
      <xdr:col>3</xdr:col>
      <xdr:colOff>23091</xdr:colOff>
      <xdr:row>102</xdr:row>
      <xdr:rowOff>207818</xdr:rowOff>
    </xdr:to>
    <xdr:cxnSp macro="">
      <xdr:nvCxnSpPr>
        <xdr:cNvPr id="93" name="Straight Arrow Connector 92">
          <a:extLst>
            <a:ext uri="{FF2B5EF4-FFF2-40B4-BE49-F238E27FC236}">
              <a16:creationId xmlns:a16="http://schemas.microsoft.com/office/drawing/2014/main" id="{B6B3755F-47B9-5A4E-96A4-2E0909461C01}"/>
            </a:ext>
          </a:extLst>
        </xdr:cNvPr>
        <xdr:cNvCxnSpPr/>
      </xdr:nvCxnSpPr>
      <xdr:spPr>
        <a:xfrm flipH="1" flipV="1">
          <a:off x="381000" y="29798818"/>
          <a:ext cx="8682182" cy="577273"/>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57727</xdr:colOff>
      <xdr:row>104</xdr:row>
      <xdr:rowOff>103909</xdr:rowOff>
    </xdr:from>
    <xdr:to>
      <xdr:col>3</xdr:col>
      <xdr:colOff>13854</xdr:colOff>
      <xdr:row>104</xdr:row>
      <xdr:rowOff>117764</xdr:rowOff>
    </xdr:to>
    <xdr:cxnSp macro="">
      <xdr:nvCxnSpPr>
        <xdr:cNvPr id="97" name="Straight Arrow Connector 96">
          <a:extLst>
            <a:ext uri="{FF2B5EF4-FFF2-40B4-BE49-F238E27FC236}">
              <a16:creationId xmlns:a16="http://schemas.microsoft.com/office/drawing/2014/main" id="{2CC45219-4732-3F42-9C08-59BE63529381}"/>
            </a:ext>
          </a:extLst>
        </xdr:cNvPr>
        <xdr:cNvCxnSpPr/>
      </xdr:nvCxnSpPr>
      <xdr:spPr>
        <a:xfrm flipH="1" flipV="1">
          <a:off x="8797636" y="30872545"/>
          <a:ext cx="256309" cy="1385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3833092</xdr:colOff>
      <xdr:row>80</xdr:row>
      <xdr:rowOff>46182</xdr:rowOff>
    </xdr:from>
    <xdr:to>
      <xdr:col>2</xdr:col>
      <xdr:colOff>3464</xdr:colOff>
      <xdr:row>92</xdr:row>
      <xdr:rowOff>205089</xdr:rowOff>
    </xdr:to>
    <xdr:pic>
      <xdr:nvPicPr>
        <xdr:cNvPr id="116" name="Picture 115">
          <a:extLst>
            <a:ext uri="{FF2B5EF4-FFF2-40B4-BE49-F238E27FC236}">
              <a16:creationId xmlns:a16="http://schemas.microsoft.com/office/drawing/2014/main" id="{239164D7-6D47-C9FC-F1C4-9C3B78F6C804}"/>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4318001" y="28020818"/>
          <a:ext cx="4425372" cy="321845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8174182</xdr:colOff>
      <xdr:row>81</xdr:row>
      <xdr:rowOff>57727</xdr:rowOff>
    </xdr:from>
    <xdr:to>
      <xdr:col>3</xdr:col>
      <xdr:colOff>23091</xdr:colOff>
      <xdr:row>81</xdr:row>
      <xdr:rowOff>219364</xdr:rowOff>
    </xdr:to>
    <xdr:cxnSp macro="">
      <xdr:nvCxnSpPr>
        <xdr:cNvPr id="121" name="Straight Arrow Connector 120">
          <a:extLst>
            <a:ext uri="{FF2B5EF4-FFF2-40B4-BE49-F238E27FC236}">
              <a16:creationId xmlns:a16="http://schemas.microsoft.com/office/drawing/2014/main" id="{06286B8C-8373-8740-8C88-E386853F2376}"/>
            </a:ext>
          </a:extLst>
        </xdr:cNvPr>
        <xdr:cNvCxnSpPr/>
      </xdr:nvCxnSpPr>
      <xdr:spPr>
        <a:xfrm flipH="1" flipV="1">
          <a:off x="8659091" y="27362727"/>
          <a:ext cx="404091" cy="161637"/>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7700818</xdr:colOff>
      <xdr:row>83</xdr:row>
      <xdr:rowOff>394855</xdr:rowOff>
    </xdr:from>
    <xdr:to>
      <xdr:col>3</xdr:col>
      <xdr:colOff>36946</xdr:colOff>
      <xdr:row>85</xdr:row>
      <xdr:rowOff>34636</xdr:rowOff>
    </xdr:to>
    <xdr:cxnSp macro="">
      <xdr:nvCxnSpPr>
        <xdr:cNvPr id="122" name="Straight Arrow Connector 121">
          <a:extLst>
            <a:ext uri="{FF2B5EF4-FFF2-40B4-BE49-F238E27FC236}">
              <a16:creationId xmlns:a16="http://schemas.microsoft.com/office/drawing/2014/main" id="{6258571C-0330-BE45-8B5C-F825B51F9774}"/>
            </a:ext>
          </a:extLst>
        </xdr:cNvPr>
        <xdr:cNvCxnSpPr/>
      </xdr:nvCxnSpPr>
      <xdr:spPr>
        <a:xfrm flipH="1">
          <a:off x="8185727" y="33068491"/>
          <a:ext cx="891310" cy="240145"/>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7677727</xdr:colOff>
      <xdr:row>85</xdr:row>
      <xdr:rowOff>339436</xdr:rowOff>
    </xdr:from>
    <xdr:to>
      <xdr:col>3</xdr:col>
      <xdr:colOff>16164</xdr:colOff>
      <xdr:row>87</xdr:row>
      <xdr:rowOff>196272</xdr:rowOff>
    </xdr:to>
    <xdr:cxnSp macro="">
      <xdr:nvCxnSpPr>
        <xdr:cNvPr id="127" name="Straight Arrow Connector 126">
          <a:extLst>
            <a:ext uri="{FF2B5EF4-FFF2-40B4-BE49-F238E27FC236}">
              <a16:creationId xmlns:a16="http://schemas.microsoft.com/office/drawing/2014/main" id="{73C4129B-D9C1-FC4A-995D-0FA25A709D67}"/>
            </a:ext>
          </a:extLst>
        </xdr:cNvPr>
        <xdr:cNvCxnSpPr/>
      </xdr:nvCxnSpPr>
      <xdr:spPr>
        <a:xfrm flipH="1">
          <a:off x="8162636" y="33613436"/>
          <a:ext cx="893619" cy="457200"/>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56444</xdr:colOff>
      <xdr:row>117</xdr:row>
      <xdr:rowOff>239889</xdr:rowOff>
    </xdr:from>
    <xdr:to>
      <xdr:col>3</xdr:col>
      <xdr:colOff>13854</xdr:colOff>
      <xdr:row>119</xdr:row>
      <xdr:rowOff>117764</xdr:rowOff>
    </xdr:to>
    <xdr:cxnSp macro="">
      <xdr:nvCxnSpPr>
        <xdr:cNvPr id="140" name="Straight Arrow Connector 139">
          <a:extLst>
            <a:ext uri="{FF2B5EF4-FFF2-40B4-BE49-F238E27FC236}">
              <a16:creationId xmlns:a16="http://schemas.microsoft.com/office/drawing/2014/main" id="{DDF35D75-38B6-C441-8385-FB5C3C8F4C0B}"/>
            </a:ext>
          </a:extLst>
        </xdr:cNvPr>
        <xdr:cNvCxnSpPr/>
      </xdr:nvCxnSpPr>
      <xdr:spPr>
        <a:xfrm flipH="1" flipV="1">
          <a:off x="8791222" y="40329556"/>
          <a:ext cx="267854" cy="498764"/>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3140364</xdr:colOff>
      <xdr:row>109</xdr:row>
      <xdr:rowOff>173181</xdr:rowOff>
    </xdr:from>
    <xdr:to>
      <xdr:col>3</xdr:col>
      <xdr:colOff>3464</xdr:colOff>
      <xdr:row>111</xdr:row>
      <xdr:rowOff>473363</xdr:rowOff>
    </xdr:to>
    <xdr:cxnSp macro="">
      <xdr:nvCxnSpPr>
        <xdr:cNvPr id="141" name="Straight Arrow Connector 140">
          <a:extLst>
            <a:ext uri="{FF2B5EF4-FFF2-40B4-BE49-F238E27FC236}">
              <a16:creationId xmlns:a16="http://schemas.microsoft.com/office/drawing/2014/main" id="{F8979B66-729C-4445-8BAE-CBD1DDDC9D8D}"/>
            </a:ext>
          </a:extLst>
        </xdr:cNvPr>
        <xdr:cNvCxnSpPr/>
      </xdr:nvCxnSpPr>
      <xdr:spPr>
        <a:xfrm flipH="1">
          <a:off x="3625273" y="34590181"/>
          <a:ext cx="5418282" cy="981364"/>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4445000</xdr:colOff>
      <xdr:row>111</xdr:row>
      <xdr:rowOff>115453</xdr:rowOff>
    </xdr:from>
    <xdr:to>
      <xdr:col>3</xdr:col>
      <xdr:colOff>34636</xdr:colOff>
      <xdr:row>111</xdr:row>
      <xdr:rowOff>565727</xdr:rowOff>
    </xdr:to>
    <xdr:cxnSp macro="">
      <xdr:nvCxnSpPr>
        <xdr:cNvPr id="142" name="Straight Arrow Connector 141">
          <a:extLst>
            <a:ext uri="{FF2B5EF4-FFF2-40B4-BE49-F238E27FC236}">
              <a16:creationId xmlns:a16="http://schemas.microsoft.com/office/drawing/2014/main" id="{49BE8AEF-51E2-4948-983D-579DB2CB7FFC}"/>
            </a:ext>
          </a:extLst>
        </xdr:cNvPr>
        <xdr:cNvCxnSpPr/>
      </xdr:nvCxnSpPr>
      <xdr:spPr>
        <a:xfrm flipH="1">
          <a:off x="4929909" y="35213635"/>
          <a:ext cx="4144818" cy="450274"/>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5403273</xdr:colOff>
      <xdr:row>111</xdr:row>
      <xdr:rowOff>669636</xdr:rowOff>
    </xdr:from>
    <xdr:to>
      <xdr:col>3</xdr:col>
      <xdr:colOff>11545</xdr:colOff>
      <xdr:row>113</xdr:row>
      <xdr:rowOff>126999</xdr:rowOff>
    </xdr:to>
    <xdr:cxnSp macro="">
      <xdr:nvCxnSpPr>
        <xdr:cNvPr id="143" name="Straight Arrow Connector 142">
          <a:extLst>
            <a:ext uri="{FF2B5EF4-FFF2-40B4-BE49-F238E27FC236}">
              <a16:creationId xmlns:a16="http://schemas.microsoft.com/office/drawing/2014/main" id="{0F854056-5328-FA41-B231-7736C6ED0A31}"/>
            </a:ext>
          </a:extLst>
        </xdr:cNvPr>
        <xdr:cNvCxnSpPr/>
      </xdr:nvCxnSpPr>
      <xdr:spPr>
        <a:xfrm flipH="1" flipV="1">
          <a:off x="5888182" y="35767818"/>
          <a:ext cx="3163454" cy="496454"/>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6547555</xdr:colOff>
      <xdr:row>113</xdr:row>
      <xdr:rowOff>338667</xdr:rowOff>
    </xdr:from>
    <xdr:to>
      <xdr:col>3</xdr:col>
      <xdr:colOff>34636</xdr:colOff>
      <xdr:row>115</xdr:row>
      <xdr:rowOff>150090</xdr:rowOff>
    </xdr:to>
    <xdr:cxnSp macro="">
      <xdr:nvCxnSpPr>
        <xdr:cNvPr id="144" name="Straight Arrow Connector 143">
          <a:extLst>
            <a:ext uri="{FF2B5EF4-FFF2-40B4-BE49-F238E27FC236}">
              <a16:creationId xmlns:a16="http://schemas.microsoft.com/office/drawing/2014/main" id="{37A3A76F-4B72-6148-BC3E-CBB3DE5384D6}"/>
            </a:ext>
          </a:extLst>
        </xdr:cNvPr>
        <xdr:cNvCxnSpPr/>
      </xdr:nvCxnSpPr>
      <xdr:spPr>
        <a:xfrm flipH="1" flipV="1">
          <a:off x="7027333" y="38114111"/>
          <a:ext cx="2052525" cy="1504757"/>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423333</xdr:colOff>
      <xdr:row>116</xdr:row>
      <xdr:rowOff>84667</xdr:rowOff>
    </xdr:from>
    <xdr:to>
      <xdr:col>3</xdr:col>
      <xdr:colOff>0</xdr:colOff>
      <xdr:row>117</xdr:row>
      <xdr:rowOff>53879</xdr:rowOff>
    </xdr:to>
    <xdr:cxnSp macro="">
      <xdr:nvCxnSpPr>
        <xdr:cNvPr id="145" name="Straight Arrow Connector 144">
          <a:extLst>
            <a:ext uri="{FF2B5EF4-FFF2-40B4-BE49-F238E27FC236}">
              <a16:creationId xmlns:a16="http://schemas.microsoft.com/office/drawing/2014/main" id="{1641D19A-A504-1740-B4D2-6B1F30447173}"/>
            </a:ext>
          </a:extLst>
        </xdr:cNvPr>
        <xdr:cNvCxnSpPr/>
      </xdr:nvCxnSpPr>
      <xdr:spPr>
        <a:xfrm flipH="1" flipV="1">
          <a:off x="423333" y="39990889"/>
          <a:ext cx="8621889" cy="152657"/>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80818</xdr:colOff>
      <xdr:row>149</xdr:row>
      <xdr:rowOff>842819</xdr:rowOff>
    </xdr:from>
    <xdr:to>
      <xdr:col>2</xdr:col>
      <xdr:colOff>43176</xdr:colOff>
      <xdr:row>152</xdr:row>
      <xdr:rowOff>0</xdr:rowOff>
    </xdr:to>
    <xdr:pic>
      <xdr:nvPicPr>
        <xdr:cNvPr id="165" name="Picture 164">
          <a:extLst>
            <a:ext uri="{FF2B5EF4-FFF2-40B4-BE49-F238E27FC236}">
              <a16:creationId xmlns:a16="http://schemas.microsoft.com/office/drawing/2014/main" id="{B300500F-8EE2-5269-A637-D3DBAC251B55}"/>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565727" y="46262637"/>
          <a:ext cx="8217358" cy="6234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0</xdr:colOff>
      <xdr:row>144</xdr:row>
      <xdr:rowOff>0</xdr:rowOff>
    </xdr:from>
    <xdr:to>
      <xdr:col>2</xdr:col>
      <xdr:colOff>1014</xdr:colOff>
      <xdr:row>147</xdr:row>
      <xdr:rowOff>404091</xdr:rowOff>
    </xdr:to>
    <xdr:pic>
      <xdr:nvPicPr>
        <xdr:cNvPr id="167" name="Picture 166">
          <a:extLst>
            <a:ext uri="{FF2B5EF4-FFF2-40B4-BE49-F238E27FC236}">
              <a16:creationId xmlns:a16="http://schemas.microsoft.com/office/drawing/2014/main" id="{A80411F6-F928-6B57-AD39-5914A06AEC7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84909" y="44299909"/>
          <a:ext cx="8256014" cy="923636"/>
        </a:xfrm>
        <a:prstGeom prst="rect">
          <a:avLst/>
        </a:prstGeom>
      </xdr:spPr>
    </xdr:pic>
    <xdr:clientData/>
  </xdr:twoCellAnchor>
  <xdr:twoCellAnchor>
    <xdr:from>
      <xdr:col>1</xdr:col>
      <xdr:colOff>230909</xdr:colOff>
      <xdr:row>147</xdr:row>
      <xdr:rowOff>300181</xdr:rowOff>
    </xdr:from>
    <xdr:to>
      <xdr:col>3</xdr:col>
      <xdr:colOff>34636</xdr:colOff>
      <xdr:row>147</xdr:row>
      <xdr:rowOff>311727</xdr:rowOff>
    </xdr:to>
    <xdr:cxnSp macro="">
      <xdr:nvCxnSpPr>
        <xdr:cNvPr id="168" name="Straight Arrow Connector 167">
          <a:extLst>
            <a:ext uri="{FF2B5EF4-FFF2-40B4-BE49-F238E27FC236}">
              <a16:creationId xmlns:a16="http://schemas.microsoft.com/office/drawing/2014/main" id="{F13508AC-9982-3A42-942F-FA38A958B35C}"/>
            </a:ext>
          </a:extLst>
        </xdr:cNvPr>
        <xdr:cNvCxnSpPr/>
      </xdr:nvCxnSpPr>
      <xdr:spPr>
        <a:xfrm flipH="1">
          <a:off x="715818" y="45119636"/>
          <a:ext cx="8358909" cy="11546"/>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2863273</xdr:colOff>
      <xdr:row>149</xdr:row>
      <xdr:rowOff>265546</xdr:rowOff>
    </xdr:from>
    <xdr:to>
      <xdr:col>2</xdr:col>
      <xdr:colOff>288636</xdr:colOff>
      <xdr:row>150</xdr:row>
      <xdr:rowOff>80818</xdr:rowOff>
    </xdr:to>
    <xdr:cxnSp macro="">
      <xdr:nvCxnSpPr>
        <xdr:cNvPr id="174" name="Straight Arrow Connector 173">
          <a:extLst>
            <a:ext uri="{FF2B5EF4-FFF2-40B4-BE49-F238E27FC236}">
              <a16:creationId xmlns:a16="http://schemas.microsoft.com/office/drawing/2014/main" id="{81F8B562-0F7C-D14A-8E8A-873854B406A8}"/>
            </a:ext>
          </a:extLst>
        </xdr:cNvPr>
        <xdr:cNvCxnSpPr/>
      </xdr:nvCxnSpPr>
      <xdr:spPr>
        <a:xfrm flipH="1">
          <a:off x="3348182" y="45685364"/>
          <a:ext cx="5680363" cy="681181"/>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4768273</xdr:colOff>
      <xdr:row>150</xdr:row>
      <xdr:rowOff>369455</xdr:rowOff>
    </xdr:from>
    <xdr:to>
      <xdr:col>3</xdr:col>
      <xdr:colOff>0</xdr:colOff>
      <xdr:row>152</xdr:row>
      <xdr:rowOff>242454</xdr:rowOff>
    </xdr:to>
    <xdr:cxnSp macro="">
      <xdr:nvCxnSpPr>
        <xdr:cNvPr id="178" name="Straight Arrow Connector 177">
          <a:extLst>
            <a:ext uri="{FF2B5EF4-FFF2-40B4-BE49-F238E27FC236}">
              <a16:creationId xmlns:a16="http://schemas.microsoft.com/office/drawing/2014/main" id="{98A74BBA-F5D4-E24C-B1D0-D7D25F7649FB}"/>
            </a:ext>
          </a:extLst>
        </xdr:cNvPr>
        <xdr:cNvCxnSpPr/>
      </xdr:nvCxnSpPr>
      <xdr:spPr>
        <a:xfrm flipH="1" flipV="1">
          <a:off x="5253182" y="46655182"/>
          <a:ext cx="3786909" cy="473363"/>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369454</xdr:colOff>
      <xdr:row>166</xdr:row>
      <xdr:rowOff>10390</xdr:rowOff>
    </xdr:from>
    <xdr:to>
      <xdr:col>2</xdr:col>
      <xdr:colOff>46181</xdr:colOff>
      <xdr:row>173</xdr:row>
      <xdr:rowOff>1058260</xdr:rowOff>
    </xdr:to>
    <xdr:pic>
      <xdr:nvPicPr>
        <xdr:cNvPr id="190" name="Picture 189">
          <a:extLst>
            <a:ext uri="{FF2B5EF4-FFF2-40B4-BE49-F238E27FC236}">
              <a16:creationId xmlns:a16="http://schemas.microsoft.com/office/drawing/2014/main" id="{C1582B88-4136-3474-9538-69BE04649F01}"/>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369454" y="50117663"/>
          <a:ext cx="8416636" cy="281432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357908</xdr:colOff>
      <xdr:row>154</xdr:row>
      <xdr:rowOff>196273</xdr:rowOff>
    </xdr:from>
    <xdr:to>
      <xdr:col>2</xdr:col>
      <xdr:colOff>18730</xdr:colOff>
      <xdr:row>161</xdr:row>
      <xdr:rowOff>253998</xdr:rowOff>
    </xdr:to>
    <xdr:pic>
      <xdr:nvPicPr>
        <xdr:cNvPr id="192" name="Picture 191">
          <a:extLst>
            <a:ext uri="{FF2B5EF4-FFF2-40B4-BE49-F238E27FC236}">
              <a16:creationId xmlns:a16="http://schemas.microsoft.com/office/drawing/2014/main" id="{1C730CF5-56A9-210C-930E-8CA05AE56EB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57908" y="47682728"/>
          <a:ext cx="8400731" cy="1604817"/>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92364</xdr:colOff>
      <xdr:row>157</xdr:row>
      <xdr:rowOff>127000</xdr:rowOff>
    </xdr:from>
    <xdr:to>
      <xdr:col>3</xdr:col>
      <xdr:colOff>46182</xdr:colOff>
      <xdr:row>159</xdr:row>
      <xdr:rowOff>207818</xdr:rowOff>
    </xdr:to>
    <xdr:cxnSp macro="">
      <xdr:nvCxnSpPr>
        <xdr:cNvPr id="193" name="Straight Arrow Connector 192">
          <a:extLst>
            <a:ext uri="{FF2B5EF4-FFF2-40B4-BE49-F238E27FC236}">
              <a16:creationId xmlns:a16="http://schemas.microsoft.com/office/drawing/2014/main" id="{7E0D5BE0-EA1F-1349-8D7A-A893AE3BAE1C}"/>
            </a:ext>
          </a:extLst>
        </xdr:cNvPr>
        <xdr:cNvCxnSpPr/>
      </xdr:nvCxnSpPr>
      <xdr:spPr>
        <a:xfrm flipH="1" flipV="1">
          <a:off x="577273" y="48213818"/>
          <a:ext cx="8509000" cy="427182"/>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150091</xdr:colOff>
      <xdr:row>169</xdr:row>
      <xdr:rowOff>230910</xdr:rowOff>
    </xdr:from>
    <xdr:to>
      <xdr:col>3</xdr:col>
      <xdr:colOff>0</xdr:colOff>
      <xdr:row>173</xdr:row>
      <xdr:rowOff>715819</xdr:rowOff>
    </xdr:to>
    <xdr:cxnSp macro="">
      <xdr:nvCxnSpPr>
        <xdr:cNvPr id="196" name="Straight Arrow Connector 195">
          <a:extLst>
            <a:ext uri="{FF2B5EF4-FFF2-40B4-BE49-F238E27FC236}">
              <a16:creationId xmlns:a16="http://schemas.microsoft.com/office/drawing/2014/main" id="{6A318F42-5C51-D841-B1EB-BD1CD0BE10AD}"/>
            </a:ext>
          </a:extLst>
        </xdr:cNvPr>
        <xdr:cNvCxnSpPr/>
      </xdr:nvCxnSpPr>
      <xdr:spPr>
        <a:xfrm flipH="1">
          <a:off x="635000" y="50857728"/>
          <a:ext cx="8405091" cy="1685636"/>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357908</xdr:colOff>
      <xdr:row>188</xdr:row>
      <xdr:rowOff>161635</xdr:rowOff>
    </xdr:from>
    <xdr:to>
      <xdr:col>1</xdr:col>
      <xdr:colOff>8231908</xdr:colOff>
      <xdr:row>193</xdr:row>
      <xdr:rowOff>59258</xdr:rowOff>
    </xdr:to>
    <xdr:pic>
      <xdr:nvPicPr>
        <xdr:cNvPr id="203" name="Picture 202">
          <a:extLst>
            <a:ext uri="{FF2B5EF4-FFF2-40B4-BE49-F238E27FC236}">
              <a16:creationId xmlns:a16="http://schemas.microsoft.com/office/drawing/2014/main" id="{703D40D3-46AA-6B59-D0E8-4659EBF9AA1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57908" y="58546999"/>
          <a:ext cx="8358909" cy="10175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7931727</xdr:colOff>
      <xdr:row>190</xdr:row>
      <xdr:rowOff>57728</xdr:rowOff>
    </xdr:from>
    <xdr:to>
      <xdr:col>3</xdr:col>
      <xdr:colOff>23091</xdr:colOff>
      <xdr:row>190</xdr:row>
      <xdr:rowOff>230910</xdr:rowOff>
    </xdr:to>
    <xdr:cxnSp macro="">
      <xdr:nvCxnSpPr>
        <xdr:cNvPr id="204" name="Straight Arrow Connector 203">
          <a:extLst>
            <a:ext uri="{FF2B5EF4-FFF2-40B4-BE49-F238E27FC236}">
              <a16:creationId xmlns:a16="http://schemas.microsoft.com/office/drawing/2014/main" id="{9FE2C630-F5FF-E147-9C7F-05CFA184B025}"/>
            </a:ext>
          </a:extLst>
        </xdr:cNvPr>
        <xdr:cNvCxnSpPr/>
      </xdr:nvCxnSpPr>
      <xdr:spPr>
        <a:xfrm flipH="1" flipV="1">
          <a:off x="8416636" y="58616273"/>
          <a:ext cx="646546" cy="173182"/>
        </a:xfrm>
        <a:prstGeom prst="straightConnector1">
          <a:avLst/>
        </a:prstGeom>
        <a:ln w="57150">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127</xdr:row>
      <xdr:rowOff>0</xdr:rowOff>
    </xdr:from>
    <xdr:to>
      <xdr:col>2</xdr:col>
      <xdr:colOff>114890</xdr:colOff>
      <xdr:row>131</xdr:row>
      <xdr:rowOff>57728</xdr:rowOff>
    </xdr:to>
    <xdr:pic>
      <xdr:nvPicPr>
        <xdr:cNvPr id="9" name="Picture 8">
          <a:extLst>
            <a:ext uri="{FF2B5EF4-FFF2-40B4-BE49-F238E27FC236}">
              <a16:creationId xmlns:a16="http://schemas.microsoft.com/office/drawing/2014/main" id="{042B3167-02F6-646A-31FA-16F602015FB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84909" y="40501455"/>
          <a:ext cx="8369890" cy="122381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D6599804-EAB7-554E-BD22-D7BD7E4078F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C8B0C2ED-3C4B-544F-AAA7-A29CCE34687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1490C9A4-80E4-424D-B550-C0CA2CFAD9A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22CF7224-0268-D940-9487-DE489694C0E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81E8BFAF-76B2-3E4F-AC6C-9F1606E6C1A6}"/>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1</xdr:row>
      <xdr:rowOff>152401</xdr:rowOff>
    </xdr:from>
    <xdr:to>
      <xdr:col>1</xdr:col>
      <xdr:colOff>1893541</xdr:colOff>
      <xdr:row>3</xdr:row>
      <xdr:rowOff>9232</xdr:rowOff>
    </xdr:to>
    <xdr:pic>
      <xdr:nvPicPr>
        <xdr:cNvPr id="2" name="Picture 1" descr="University of Cambridge shield and text" title="University of Cambridge logo">
          <a:extLst>
            <a:ext uri="{FF2B5EF4-FFF2-40B4-BE49-F238E27FC236}">
              <a16:creationId xmlns:a16="http://schemas.microsoft.com/office/drawing/2014/main" id="{4B68F374-4D33-004E-98D1-276827F25B6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58800" y="330201"/>
          <a:ext cx="1741141" cy="491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3" name="Picture 2" descr="University of Cambridge shield and text" title="University of Cambridge logo">
          <a:extLst>
            <a:ext uri="{FF2B5EF4-FFF2-40B4-BE49-F238E27FC236}">
              <a16:creationId xmlns:a16="http://schemas.microsoft.com/office/drawing/2014/main" id="{A546A1BB-0E10-6C4A-A1CF-129E7CCFF7E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91218" y="129628"/>
          <a:ext cx="2917301" cy="818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99B9DFB8-B9BA-2D41-8EC8-3485C8BD9D5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B96B63EB-3CA5-D243-BC22-9909BD02C7E2}"/>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D9361E2A-83D6-B946-AABD-34DF1BF13C3E}"/>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F2D6D469-7605-D34C-8636-09236C07C5C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A89990FC-AE42-1F46-BADC-D146BFD1889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103351</xdr:colOff>
      <xdr:row>1</xdr:row>
      <xdr:rowOff>129628</xdr:rowOff>
    </xdr:from>
    <xdr:to>
      <xdr:col>3</xdr:col>
      <xdr:colOff>1402309</xdr:colOff>
      <xdr:row>1</xdr:row>
      <xdr:rowOff>948267</xdr:rowOff>
    </xdr:to>
    <xdr:pic>
      <xdr:nvPicPr>
        <xdr:cNvPr id="2" name="Picture 1" descr="University of Cambridge shield and text" title="University of Cambridge logo">
          <a:extLst>
            <a:ext uri="{FF2B5EF4-FFF2-40B4-BE49-F238E27FC236}">
              <a16:creationId xmlns:a16="http://schemas.microsoft.com/office/drawing/2014/main" id="{3A5F36B2-EA1D-D946-B065-552FD4981B6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82751" y="447128"/>
          <a:ext cx="2911858" cy="81863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niversityofcambridgecloud.sharepoint.com/:b:/r/sites/UoC_Research_Grants_Timesheets/Shared%20Documents/UCam%20Research%20Grants%20Timesheet%20Guidance.pdf?csf=1&amp;web=1&amp;e=uDKfrg"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1.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2.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4.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hyperlink" Target="https://forms.office.com/Pages/ResponsePage.aspx?id=RQSlSfq9eUut41R7TzmG6Zfytc8PxMRCnnfgpfgmm9BUMjFaUU1aVDkzN0lUVExSS0tIUUJJVlBNSSQlQCN0PWc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1"/>
  <sheetViews>
    <sheetView showGridLines="0" showRowColHeaders="0" tabSelected="1" zoomScale="90" zoomScaleNormal="90" workbookViewId="0">
      <selection activeCell="D4" sqref="D4"/>
    </sheetView>
  </sheetViews>
  <sheetFormatPr defaultColWidth="10.875" defaultRowHeight="14.25"/>
  <cols>
    <col min="1" max="1" width="6.375" style="1" customWidth="1"/>
    <col min="2" max="2" width="108.375" style="1" customWidth="1"/>
    <col min="3" max="3" width="4" style="1" customWidth="1"/>
    <col min="4" max="4" width="68.5" style="1" customWidth="1"/>
    <col min="5" max="5" width="3.5" style="1" customWidth="1"/>
    <col min="6" max="6" width="65.375" style="1" customWidth="1"/>
    <col min="7" max="16383" width="10.875" style="1"/>
    <col min="16384" max="16384" width="1.125" style="1" customWidth="1"/>
  </cols>
  <sheetData>
    <row r="1" spans="1:14" ht="24" customHeight="1">
      <c r="B1"/>
      <c r="D1"/>
    </row>
    <row r="2" spans="1:14" ht="8.1" customHeight="1">
      <c r="A2" s="129"/>
      <c r="B2" s="239" t="s">
        <v>0</v>
      </c>
      <c r="C2" s="139"/>
      <c r="D2" s="139"/>
      <c r="E2" s="110"/>
      <c r="F2" s="110"/>
      <c r="G2" s="110"/>
      <c r="H2" s="110"/>
      <c r="I2" s="110"/>
      <c r="J2" s="110"/>
      <c r="K2" s="110"/>
      <c r="L2" s="110"/>
    </row>
    <row r="3" spans="1:14" ht="24.95" customHeight="1">
      <c r="A3" s="129"/>
      <c r="B3" s="239"/>
      <c r="C3" s="139"/>
      <c r="D3" s="139"/>
      <c r="E3" s="110"/>
      <c r="F3" s="110"/>
      <c r="G3" s="110"/>
      <c r="H3" s="110"/>
      <c r="I3" s="110"/>
      <c r="J3" s="110"/>
      <c r="K3" s="110"/>
      <c r="L3" s="110"/>
    </row>
    <row r="4" spans="1:14" ht="21" customHeight="1">
      <c r="A4" s="129"/>
      <c r="B4" s="239"/>
      <c r="C4" s="139"/>
      <c r="D4" s="162" t="s">
        <v>1</v>
      </c>
      <c r="E4" s="110"/>
      <c r="F4" s="161"/>
      <c r="G4" s="110"/>
      <c r="H4" s="110"/>
      <c r="I4" s="110"/>
      <c r="J4" s="110"/>
      <c r="K4" s="110"/>
      <c r="L4" s="110"/>
    </row>
    <row r="5" spans="1:14" s="131" customFormat="1"/>
    <row r="6" spans="1:14" s="131" customFormat="1" ht="18">
      <c r="A6" s="132"/>
      <c r="B6" s="241" t="s">
        <v>2</v>
      </c>
      <c r="C6" s="241"/>
      <c r="D6" s="241"/>
    </row>
    <row r="7" spans="1:14" s="131" customFormat="1" ht="74.099999999999994" customHeight="1">
      <c r="A7" s="132"/>
      <c r="B7" s="240" t="s">
        <v>3</v>
      </c>
      <c r="C7" s="240"/>
      <c r="D7" s="240"/>
    </row>
    <row r="8" spans="1:14" s="131" customFormat="1" ht="15">
      <c r="A8" s="133"/>
      <c r="B8" s="240" t="s">
        <v>4</v>
      </c>
      <c r="C8" s="240"/>
      <c r="D8" s="240"/>
      <c r="F8" s="134"/>
    </row>
    <row r="9" spans="1:14" s="131" customFormat="1" ht="110.1" customHeight="1">
      <c r="A9" s="133"/>
      <c r="B9" s="240" t="s">
        <v>5</v>
      </c>
      <c r="C9" s="240"/>
      <c r="D9" s="240"/>
      <c r="F9" s="240"/>
      <c r="G9" s="240"/>
      <c r="H9" s="240"/>
    </row>
    <row r="10" spans="1:14" s="131" customFormat="1" ht="120.95" customHeight="1">
      <c r="A10" s="133"/>
      <c r="B10" s="240" t="s">
        <v>6</v>
      </c>
      <c r="C10" s="240"/>
      <c r="D10" s="240"/>
      <c r="E10" s="133"/>
      <c r="F10" s="133"/>
    </row>
    <row r="11" spans="1:14" s="136" customFormat="1" ht="27.95" customHeight="1">
      <c r="B11" s="241" t="s">
        <v>7</v>
      </c>
      <c r="C11" s="241"/>
      <c r="D11" s="241"/>
      <c r="E11" s="137"/>
      <c r="F11" s="133"/>
      <c r="G11" s="133"/>
      <c r="H11" s="133"/>
      <c r="I11" s="133"/>
      <c r="J11" s="133"/>
      <c r="K11" s="133"/>
      <c r="L11" s="133"/>
      <c r="M11" s="133"/>
      <c r="N11" s="133"/>
    </row>
    <row r="12" spans="1:14" s="136" customFormat="1" ht="42.95" customHeight="1">
      <c r="B12" s="240" t="s">
        <v>8</v>
      </c>
      <c r="C12" s="240"/>
      <c r="D12" s="240"/>
      <c r="E12" s="137"/>
      <c r="F12" s="133"/>
      <c r="G12" s="133"/>
      <c r="H12" s="133"/>
      <c r="I12" s="133"/>
      <c r="J12" s="133"/>
      <c r="K12" s="133"/>
      <c r="L12" s="133"/>
      <c r="M12" s="133"/>
      <c r="N12" s="133"/>
    </row>
    <row r="13" spans="1:14" s="131" customFormat="1" ht="27.95" customHeight="1">
      <c r="A13" s="135"/>
      <c r="B13" s="241" t="s">
        <v>9</v>
      </c>
      <c r="C13" s="241"/>
      <c r="D13" s="241"/>
    </row>
    <row r="14" spans="1:14" s="131" customFormat="1" ht="51" customHeight="1">
      <c r="A14" s="129"/>
      <c r="B14" s="240" t="s">
        <v>10</v>
      </c>
      <c r="C14" s="240"/>
      <c r="D14" s="240"/>
    </row>
    <row r="15" spans="1:14" s="131" customFormat="1" ht="18">
      <c r="A15" s="129"/>
      <c r="B15" s="135"/>
      <c r="C15" s="129"/>
    </row>
    <row r="16" spans="1:14" s="131" customFormat="1" ht="18">
      <c r="A16" s="129"/>
      <c r="C16" s="129"/>
    </row>
    <row r="17" spans="2:4">
      <c r="B17" s="238" t="s">
        <v>11</v>
      </c>
      <c r="D17"/>
    </row>
    <row r="18" spans="2:4">
      <c r="B18" s="238"/>
    </row>
    <row r="19" spans="2:4" ht="31.5">
      <c r="B19" s="238"/>
      <c r="D19" s="112" t="s">
        <v>12</v>
      </c>
    </row>
    <row r="20" spans="2:4">
      <c r="D20"/>
    </row>
    <row r="21" spans="2:4" ht="31.5">
      <c r="D21" s="111" t="s">
        <v>13</v>
      </c>
    </row>
    <row r="23" spans="2:4" ht="47.25">
      <c r="D23" s="112" t="s">
        <v>14</v>
      </c>
    </row>
    <row r="25" spans="2:4" ht="47.25">
      <c r="D25" s="112" t="s">
        <v>15</v>
      </c>
    </row>
    <row r="27" spans="2:4" ht="47.25">
      <c r="D27" s="112" t="s">
        <v>16</v>
      </c>
    </row>
    <row r="33" spans="4:4" ht="47.25">
      <c r="D33" s="112" t="s">
        <v>17</v>
      </c>
    </row>
    <row r="34" spans="4:4" ht="31.5">
      <c r="D34" s="112" t="s">
        <v>18</v>
      </c>
    </row>
    <row r="38" spans="4:4" ht="94.5">
      <c r="D38" s="112" t="s">
        <v>19</v>
      </c>
    </row>
    <row r="40" spans="4:4" ht="15.75">
      <c r="D40" s="112" t="s">
        <v>20</v>
      </c>
    </row>
    <row r="42" spans="4:4" ht="15.75">
      <c r="D42" s="112" t="s">
        <v>21</v>
      </c>
    </row>
    <row r="44" spans="4:4" ht="15.75">
      <c r="D44" s="112" t="s">
        <v>22</v>
      </c>
    </row>
    <row r="46" spans="4:4" ht="15.75">
      <c r="D46" s="112" t="s">
        <v>23</v>
      </c>
    </row>
    <row r="48" spans="4:4" ht="31.5">
      <c r="D48" s="112" t="s">
        <v>24</v>
      </c>
    </row>
    <row r="50" spans="4:4" ht="47.25">
      <c r="D50" s="112" t="s">
        <v>25</v>
      </c>
    </row>
    <row r="52" spans="4:4" ht="47.25">
      <c r="D52" s="112" t="s">
        <v>26</v>
      </c>
    </row>
    <row r="61" spans="4:4" ht="59.1" customHeight="1">
      <c r="D61" s="112" t="s">
        <v>27</v>
      </c>
    </row>
    <row r="62" spans="4:4" ht="15.75">
      <c r="D62" s="112" t="s">
        <v>28</v>
      </c>
    </row>
    <row r="63" spans="4:4" ht="63">
      <c r="D63" s="112" t="s">
        <v>29</v>
      </c>
    </row>
    <row r="64" spans="4:4" ht="36.950000000000003" customHeight="1"/>
    <row r="65" spans="2:4">
      <c r="B65" s="238" t="s">
        <v>30</v>
      </c>
      <c r="D65"/>
    </row>
    <row r="66" spans="2:4" ht="30.95" customHeight="1">
      <c r="B66" s="238"/>
      <c r="D66" s="140" t="s">
        <v>31</v>
      </c>
    </row>
    <row r="67" spans="2:4">
      <c r="B67" s="238"/>
    </row>
    <row r="68" spans="2:4" ht="31.5">
      <c r="D68" s="111" t="s">
        <v>32</v>
      </c>
    </row>
    <row r="69" spans="2:4" ht="78.75">
      <c r="D69" s="111" t="s">
        <v>33</v>
      </c>
    </row>
    <row r="70" spans="2:4">
      <c r="D70"/>
    </row>
    <row r="71" spans="2:4" ht="31.5">
      <c r="D71" s="111" t="s">
        <v>34</v>
      </c>
    </row>
    <row r="72" spans="2:4" ht="31.5">
      <c r="D72" s="111" t="s">
        <v>35</v>
      </c>
    </row>
    <row r="73" spans="2:4">
      <c r="D73"/>
    </row>
    <row r="75" spans="2:4" ht="31.5">
      <c r="D75" s="111" t="s">
        <v>36</v>
      </c>
    </row>
    <row r="77" spans="2:4" ht="31.5">
      <c r="D77" s="111" t="s">
        <v>37</v>
      </c>
    </row>
    <row r="79" spans="2:4" ht="31.5">
      <c r="D79" s="111" t="s">
        <v>38</v>
      </c>
    </row>
    <row r="82" spans="2:4" ht="31.5">
      <c r="B82"/>
      <c r="D82" s="111" t="s">
        <v>39</v>
      </c>
    </row>
    <row r="84" spans="2:4" ht="31.5">
      <c r="D84" s="111" t="s">
        <v>40</v>
      </c>
    </row>
    <row r="86" spans="2:4" ht="31.5">
      <c r="D86" s="111" t="s">
        <v>41</v>
      </c>
    </row>
    <row r="88" spans="2:4" ht="30.95" customHeight="1"/>
    <row r="89" spans="2:4" ht="14.1" customHeight="1"/>
    <row r="90" spans="2:4" ht="14.1" customHeight="1"/>
    <row r="93" spans="2:4" ht="27" customHeight="1">
      <c r="B93"/>
    </row>
    <row r="95" spans="2:4" ht="31.5">
      <c r="D95" s="111" t="s">
        <v>42</v>
      </c>
    </row>
    <row r="97" spans="2:4" ht="31.5">
      <c r="B97" s="142" t="s">
        <v>43</v>
      </c>
      <c r="D97" s="111" t="s">
        <v>44</v>
      </c>
    </row>
    <row r="99" spans="2:4" ht="15.75">
      <c r="D99" s="111" t="s">
        <v>45</v>
      </c>
    </row>
    <row r="101" spans="2:4" ht="31.5">
      <c r="D101" s="111" t="s">
        <v>46</v>
      </c>
    </row>
    <row r="103" spans="2:4" ht="31.5">
      <c r="D103" s="111" t="s">
        <v>47</v>
      </c>
    </row>
    <row r="105" spans="2:4" ht="15.75">
      <c r="D105" s="111" t="s">
        <v>48</v>
      </c>
    </row>
    <row r="109" spans="2:4">
      <c r="B109"/>
      <c r="D109"/>
    </row>
    <row r="110" spans="2:4" ht="31.5">
      <c r="D110" s="111" t="s">
        <v>42</v>
      </c>
    </row>
    <row r="111" spans="2:4" ht="20.25">
      <c r="B111" s="142" t="s">
        <v>49</v>
      </c>
    </row>
    <row r="112" spans="2:4" ht="63">
      <c r="D112" s="111" t="s">
        <v>50</v>
      </c>
    </row>
    <row r="114" spans="2:4" ht="110.25">
      <c r="D114" s="111" t="s">
        <v>51</v>
      </c>
    </row>
    <row r="116" spans="2:4" ht="31.5">
      <c r="D116" s="111" t="s">
        <v>46</v>
      </c>
    </row>
    <row r="118" spans="2:4" ht="31.5">
      <c r="D118" s="111" t="s">
        <v>52</v>
      </c>
    </row>
    <row r="120" spans="2:4" ht="15.75">
      <c r="D120" s="111" t="s">
        <v>53</v>
      </c>
    </row>
    <row r="122" spans="2:4" ht="20.25">
      <c r="B122" s="142" t="s">
        <v>54</v>
      </c>
      <c r="D122" s="130"/>
    </row>
    <row r="124" spans="2:4">
      <c r="D124"/>
    </row>
    <row r="125" spans="2:4" ht="20.25">
      <c r="B125" s="142" t="s">
        <v>55</v>
      </c>
    </row>
    <row r="128" spans="2:4" ht="47.25">
      <c r="D128" s="112" t="s">
        <v>56</v>
      </c>
    </row>
    <row r="133" spans="2:4">
      <c r="D133" s="130"/>
    </row>
    <row r="134" spans="2:4" ht="31.5">
      <c r="B134" s="142" t="s">
        <v>57</v>
      </c>
      <c r="D134" s="112" t="s">
        <v>58</v>
      </c>
    </row>
    <row r="135" spans="2:4">
      <c r="D135" s="130"/>
    </row>
    <row r="136" spans="2:4" ht="31.5">
      <c r="D136" s="112" t="s">
        <v>59</v>
      </c>
    </row>
    <row r="141" spans="2:4">
      <c r="B141" s="238" t="s">
        <v>60</v>
      </c>
    </row>
    <row r="142" spans="2:4">
      <c r="B142" s="238"/>
    </row>
    <row r="143" spans="2:4">
      <c r="B143" s="238"/>
    </row>
    <row r="148" spans="2:25" ht="31.5">
      <c r="D148" s="111" t="s">
        <v>61</v>
      </c>
    </row>
    <row r="150" spans="2:25" ht="63">
      <c r="D150" s="111" t="s">
        <v>62</v>
      </c>
    </row>
    <row r="151" spans="2:25" ht="31.5">
      <c r="D151" s="111" t="s">
        <v>63</v>
      </c>
    </row>
    <row r="152" spans="2:25">
      <c r="D152"/>
    </row>
    <row r="153" spans="2:25" ht="31.5">
      <c r="D153" s="111" t="s">
        <v>64</v>
      </c>
    </row>
    <row r="154" spans="2:25" ht="20.25">
      <c r="B154" s="142" t="s">
        <v>43</v>
      </c>
      <c r="D154"/>
    </row>
    <row r="155" spans="2:25" ht="15">
      <c r="E155" s="110"/>
      <c r="F155" s="110"/>
      <c r="G155" s="110"/>
      <c r="H155" s="110"/>
      <c r="I155" s="110"/>
      <c r="J155" s="110"/>
      <c r="K155" s="110"/>
      <c r="L155" s="110"/>
      <c r="M155" s="110"/>
      <c r="N155" s="110"/>
      <c r="O155" s="110"/>
      <c r="P155" s="110"/>
      <c r="Q155" s="110"/>
      <c r="R155" s="110"/>
      <c r="S155" s="110"/>
      <c r="T155" s="110"/>
      <c r="U155" s="110"/>
      <c r="V155" s="110"/>
      <c r="W155" s="110"/>
      <c r="X155" s="110"/>
      <c r="Y155" s="110"/>
    </row>
    <row r="156" spans="2:25">
      <c r="D156"/>
    </row>
    <row r="157" spans="2:25" ht="15.75">
      <c r="D157" s="111" t="s">
        <v>65</v>
      </c>
    </row>
    <row r="160" spans="2:25" ht="31.5">
      <c r="D160" s="111" t="s">
        <v>66</v>
      </c>
    </row>
    <row r="162" spans="2:4" ht="31.5">
      <c r="D162" s="111" t="s">
        <v>67</v>
      </c>
    </row>
    <row r="164" spans="2:4" ht="78.75">
      <c r="D164" s="111" t="s">
        <v>68</v>
      </c>
    </row>
    <row r="165" spans="2:4" ht="20.25">
      <c r="B165" s="142" t="s">
        <v>49</v>
      </c>
    </row>
    <row r="168" spans="2:4" ht="15.75">
      <c r="D168" s="111" t="s">
        <v>69</v>
      </c>
    </row>
    <row r="170" spans="2:4" ht="31.5">
      <c r="D170" s="111" t="s">
        <v>66</v>
      </c>
    </row>
    <row r="172" spans="2:4" ht="31.5">
      <c r="D172" s="111" t="s">
        <v>70</v>
      </c>
    </row>
    <row r="174" spans="2:4" ht="141.75">
      <c r="D174" s="111" t="s">
        <v>71</v>
      </c>
    </row>
    <row r="175" spans="2:4">
      <c r="D175" s="141"/>
    </row>
    <row r="176" spans="2:4" ht="31.5">
      <c r="D176" s="111" t="s">
        <v>72</v>
      </c>
    </row>
    <row r="177" spans="2:6">
      <c r="D177" s="141"/>
    </row>
    <row r="178" spans="2:6" ht="78.75">
      <c r="D178" s="111" t="s">
        <v>73</v>
      </c>
    </row>
    <row r="180" spans="2:6" ht="47.25">
      <c r="D180" s="111" t="s">
        <v>74</v>
      </c>
      <c r="F180" s="155"/>
    </row>
    <row r="181" spans="2:6" ht="15">
      <c r="F181" s="156"/>
    </row>
    <row r="182" spans="2:6" ht="94.5">
      <c r="D182" s="111" t="s">
        <v>75</v>
      </c>
      <c r="F182" s="156"/>
    </row>
    <row r="183" spans="2:6" ht="15">
      <c r="F183" s="156"/>
    </row>
    <row r="184" spans="2:6" ht="20.25">
      <c r="B184" s="142" t="s">
        <v>54</v>
      </c>
    </row>
    <row r="185" spans="2:6" ht="15.75">
      <c r="D185" s="111" t="s">
        <v>76</v>
      </c>
    </row>
    <row r="188" spans="2:6" ht="20.25">
      <c r="B188" s="142" t="s">
        <v>55</v>
      </c>
    </row>
    <row r="191" spans="2:6" ht="31.5">
      <c r="D191" s="111" t="s">
        <v>77</v>
      </c>
    </row>
  </sheetData>
  <sheetProtection sheet="1" objects="1" scenarios="1"/>
  <mergeCells count="14">
    <mergeCell ref="F9:H9"/>
    <mergeCell ref="B10:D10"/>
    <mergeCell ref="B6:D6"/>
    <mergeCell ref="B11:D11"/>
    <mergeCell ref="B65:B67"/>
    <mergeCell ref="B141:B143"/>
    <mergeCell ref="B17:B19"/>
    <mergeCell ref="B2:B4"/>
    <mergeCell ref="B7:D7"/>
    <mergeCell ref="B8:D8"/>
    <mergeCell ref="B9:D9"/>
    <mergeCell ref="B12:D12"/>
    <mergeCell ref="B14:D14"/>
    <mergeCell ref="B13:D13"/>
  </mergeCells>
  <hyperlinks>
    <hyperlink ref="D4" r:id="rId1"/>
  </hyperlinks>
  <pageMargins left="0.25" right="0.25" top="0.75" bottom="0.75" header="0.3" footer="0.3"/>
  <pageSetup paperSize="9" scale="69" fitToHeight="4" orientation="landscape" horizontalDpi="0" verticalDpi="0"/>
  <headerFooter>
    <oddHeader>&amp;L&amp;K000000Guidance notes&amp;C&amp;K000000UCAM Research Grants Timesheet Template&amp;R&amp;K000000July 2022</oddHeader>
    <oddFooter>Page &amp;P of &amp;N</oddFooter>
  </headerFooter>
  <rowBreaks count="7" manualBreakCount="7">
    <brk id="16" max="4" man="1"/>
    <brk id="36" max="4" man="1"/>
    <brk id="64" max="4" man="1"/>
    <brk id="93" max="4" man="1"/>
    <brk id="140" max="4" man="1"/>
    <brk id="164" max="4" man="1"/>
    <brk id="183" max="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7'!D11="December",  "January", VLOOKUP('Month 7'!D11,List!$B$3:$D$14,3,FALSE))</f>
        <v>February</v>
      </c>
      <c r="E11" s="158"/>
      <c r="F11" s="160"/>
      <c r="G11" s="32"/>
      <c r="H11" s="32" t="s">
        <v>95</v>
      </c>
      <c r="I11" s="33"/>
      <c r="J11" s="157">
        <f>IF('Month 7'!D11="December", 'Month 7'!J11+1, 'Month 7'!J11)</f>
        <v>2023</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44958</v>
      </c>
      <c r="S21" s="199">
        <f>DATE(YEAR(R21),MONTH(R21),DAY(R21)+7)</f>
        <v>44965</v>
      </c>
      <c r="T21" s="199">
        <f t="shared" ref="T21:V21" si="0">DATE(YEAR(S21),MONTH(S21),DAY(S21)+7)</f>
        <v>44972</v>
      </c>
      <c r="U21" s="199">
        <f t="shared" si="0"/>
        <v>44979</v>
      </c>
      <c r="V21" s="199">
        <f t="shared" si="0"/>
        <v>44986</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44964</v>
      </c>
      <c r="S22" s="199">
        <f>DATE(YEAR(S21),MONTH(S21),DAY(S21)+6)</f>
        <v>44971</v>
      </c>
      <c r="T22" s="199">
        <f>DATE(YEAR(T21),MONTH(T21),DAY(T21)+6)</f>
        <v>44978</v>
      </c>
      <c r="U22" s="199">
        <f>DATE(YEAR(U21),MONTH(U21),DAY(U21)+6)</f>
        <v>44985</v>
      </c>
      <c r="V22" s="199">
        <f>$Z$260</f>
        <v>44985</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44958</v>
      </c>
      <c r="S34" s="199">
        <f t="shared" ref="S34:V34" si="1">S$21</f>
        <v>44965</v>
      </c>
      <c r="T34" s="199">
        <f t="shared" si="1"/>
        <v>44972</v>
      </c>
      <c r="U34" s="199">
        <f t="shared" si="1"/>
        <v>44979</v>
      </c>
      <c r="V34" s="199">
        <f t="shared" si="1"/>
        <v>44986</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44964</v>
      </c>
      <c r="S35" s="199">
        <f t="shared" ref="S35:V35" si="2">S$22</f>
        <v>44971</v>
      </c>
      <c r="T35" s="199">
        <f t="shared" si="2"/>
        <v>44978</v>
      </c>
      <c r="U35" s="199">
        <f t="shared" si="2"/>
        <v>44985</v>
      </c>
      <c r="V35" s="199">
        <f t="shared" si="2"/>
        <v>44985</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44958</v>
      </c>
      <c r="S91" s="199">
        <f t="shared" ref="S91:V91" si="3">S$21</f>
        <v>44965</v>
      </c>
      <c r="T91" s="199">
        <f t="shared" si="3"/>
        <v>44972</v>
      </c>
      <c r="U91" s="199">
        <f t="shared" si="3"/>
        <v>44979</v>
      </c>
      <c r="V91" s="199">
        <f t="shared" si="3"/>
        <v>44986</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44964</v>
      </c>
      <c r="S92" s="199">
        <f t="shared" ref="S92:V92" si="4">S$22</f>
        <v>44971</v>
      </c>
      <c r="T92" s="199">
        <f t="shared" si="4"/>
        <v>44978</v>
      </c>
      <c r="U92" s="199">
        <f t="shared" si="4"/>
        <v>44985</v>
      </c>
      <c r="V92" s="199">
        <f t="shared" si="4"/>
        <v>44985</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44958</v>
      </c>
      <c r="S218" s="199">
        <f t="shared" ref="S218:V218" si="61">S$21</f>
        <v>44965</v>
      </c>
      <c r="T218" s="199">
        <f t="shared" si="61"/>
        <v>44972</v>
      </c>
      <c r="U218" s="199">
        <f t="shared" si="61"/>
        <v>44979</v>
      </c>
      <c r="V218" s="199">
        <f t="shared" si="61"/>
        <v>44986</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44964</v>
      </c>
      <c r="S219" s="199">
        <f t="shared" ref="S219:V219" si="62">S$22</f>
        <v>44971</v>
      </c>
      <c r="T219" s="199">
        <f t="shared" si="62"/>
        <v>44978</v>
      </c>
      <c r="U219" s="199">
        <f t="shared" si="62"/>
        <v>44985</v>
      </c>
      <c r="V219" s="199">
        <f t="shared" si="62"/>
        <v>44985</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44958</v>
      </c>
      <c r="S231" s="199">
        <f t="shared" ref="S231:V231" si="63">S$21</f>
        <v>44965</v>
      </c>
      <c r="T231" s="199">
        <f t="shared" si="63"/>
        <v>44972</v>
      </c>
      <c r="U231" s="199">
        <f t="shared" si="63"/>
        <v>44979</v>
      </c>
      <c r="V231" s="199">
        <f t="shared" si="63"/>
        <v>44986</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44964</v>
      </c>
      <c r="S232" s="199">
        <f t="shared" ref="S232:V232" si="64">S$22</f>
        <v>44971</v>
      </c>
      <c r="T232" s="199">
        <f t="shared" si="64"/>
        <v>44978</v>
      </c>
      <c r="U232" s="199">
        <f t="shared" si="64"/>
        <v>44985</v>
      </c>
      <c r="V232" s="199">
        <f t="shared" si="64"/>
        <v>44985</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44958</v>
      </c>
      <c r="S244" s="199">
        <f t="shared" ref="S244:V244" si="65">S$21</f>
        <v>44965</v>
      </c>
      <c r="T244" s="199">
        <f t="shared" si="65"/>
        <v>44972</v>
      </c>
      <c r="U244" s="199">
        <f t="shared" si="65"/>
        <v>44979</v>
      </c>
      <c r="V244" s="199">
        <f t="shared" si="65"/>
        <v>44986</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44964</v>
      </c>
      <c r="S245" s="199">
        <f t="shared" ref="S245:V245" si="66">S$22</f>
        <v>44971</v>
      </c>
      <c r="T245" s="199">
        <f t="shared" si="66"/>
        <v>44978</v>
      </c>
      <c r="U245" s="199">
        <f t="shared" si="66"/>
        <v>44985</v>
      </c>
      <c r="V245" s="199">
        <f t="shared" si="66"/>
        <v>44985</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44958</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44985</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20</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February</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2023</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February</v>
      </c>
      <c r="C293" s="146"/>
      <c r="D293" s="106">
        <f>J11</f>
        <v>2023</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4069" priority="86" stopIfTrue="1">
      <formula>$Z$261&lt;21</formula>
    </cfRule>
  </conditionalFormatting>
  <conditionalFormatting sqref="D184">
    <cfRule type="containsText" dxfId="4068" priority="813" stopIfTrue="1" operator="containsText" text="- Select EU funder -">
      <formula>NOT(ISERROR(SEARCH("- Select EU funder -",D184)))</formula>
    </cfRule>
  </conditionalFormatting>
  <conditionalFormatting sqref="D221">
    <cfRule type="containsText" dxfId="4067" priority="812" stopIfTrue="1" operator="containsText" text="Select or Enter US federal funder">
      <formula>NOT(ISERROR(SEARCH("Select or Enter US federal funder",D221)))</formula>
    </cfRule>
  </conditionalFormatting>
  <conditionalFormatting sqref="D223">
    <cfRule type="containsText" dxfId="4066" priority="811" stopIfTrue="1" operator="containsText" text="Select or Enter US federal funder">
      <formula>NOT(ISERROR(SEARCH("Select or Enter US federal funder",D223)))</formula>
    </cfRule>
  </conditionalFormatting>
  <conditionalFormatting sqref="D225">
    <cfRule type="containsText" dxfId="4065" priority="810" stopIfTrue="1" operator="containsText" text="Select or Enter US federal funder">
      <formula>NOT(ISERROR(SEARCH("Select or Enter US federal funder",D225)))</formula>
    </cfRule>
  </conditionalFormatting>
  <conditionalFormatting sqref="D238">
    <cfRule type="containsText" dxfId="4064" priority="809" stopIfTrue="1" operator="containsText" text="Select or Enter other funder">
      <formula>NOT(ISERROR(SEARCH("Select or Enter other funder",D238)))</formula>
    </cfRule>
  </conditionalFormatting>
  <conditionalFormatting sqref="D77">
    <cfRule type="containsText" dxfId="4063" priority="807" stopIfTrue="1" operator="containsText" text="- Select UKRI funder -">
      <formula>NOT(ISERROR(SEARCH("- Select UKRI funder -",D77)))</formula>
    </cfRule>
  </conditionalFormatting>
  <conditionalFormatting sqref="F77">
    <cfRule type="expression" dxfId="4062" priority="806" stopIfTrue="1">
      <formula>$D77="- Select UKRI funder -"</formula>
    </cfRule>
  </conditionalFormatting>
  <conditionalFormatting sqref="R26">
    <cfRule type="expression" dxfId="4061" priority="805">
      <formula>N26="- Select type of leave -"</formula>
    </cfRule>
  </conditionalFormatting>
  <conditionalFormatting sqref="S26">
    <cfRule type="expression" dxfId="4060" priority="804">
      <formula>N26="- Select type of leave -"</formula>
    </cfRule>
  </conditionalFormatting>
  <conditionalFormatting sqref="T26">
    <cfRule type="expression" dxfId="4059" priority="803">
      <formula>N26="- Select type of leave -"</formula>
    </cfRule>
  </conditionalFormatting>
  <conditionalFormatting sqref="U26">
    <cfRule type="expression" dxfId="4058" priority="802">
      <formula>N26="- Select type of leave -"</formula>
    </cfRule>
  </conditionalFormatting>
  <conditionalFormatting sqref="R28">
    <cfRule type="expression" dxfId="4057" priority="801">
      <formula>N28="- Select type of leave -"</formula>
    </cfRule>
  </conditionalFormatting>
  <conditionalFormatting sqref="S28">
    <cfRule type="expression" dxfId="4056" priority="800">
      <formula>N28="- Select type of leave -"</formula>
    </cfRule>
  </conditionalFormatting>
  <conditionalFormatting sqref="T28">
    <cfRule type="expression" dxfId="4055" priority="799">
      <formula>N28="- Select type of leave -"</formula>
    </cfRule>
  </conditionalFormatting>
  <conditionalFormatting sqref="U28">
    <cfRule type="expression" dxfId="4054" priority="798">
      <formula>N28="- Select type of leave -"</formula>
    </cfRule>
  </conditionalFormatting>
  <conditionalFormatting sqref="V28">
    <cfRule type="expression" dxfId="4053" priority="797">
      <formula>N28="- Select type of leave -"</formula>
    </cfRule>
  </conditionalFormatting>
  <conditionalFormatting sqref="R24">
    <cfRule type="expression" dxfId="4052" priority="796">
      <formula>N24="- Select type of leave -"</formula>
    </cfRule>
  </conditionalFormatting>
  <conditionalFormatting sqref="S24">
    <cfRule type="expression" dxfId="4051" priority="795">
      <formula>N24="- Select type of leave -"</formula>
    </cfRule>
  </conditionalFormatting>
  <conditionalFormatting sqref="T24">
    <cfRule type="expression" dxfId="4050" priority="794">
      <formula>N24="- Select type of leave -"</formula>
    </cfRule>
  </conditionalFormatting>
  <conditionalFormatting sqref="U24">
    <cfRule type="expression" dxfId="4049" priority="793">
      <formula>N24="- Select type of leave -"</formula>
    </cfRule>
  </conditionalFormatting>
  <conditionalFormatting sqref="V24">
    <cfRule type="expression" dxfId="4048" priority="792">
      <formula>N24="- Select type of leave -"</formula>
    </cfRule>
  </conditionalFormatting>
  <conditionalFormatting sqref="P26">
    <cfRule type="containsText" dxfId="4047" priority="790" operator="containsText" text="- Select type of leave -">
      <formula>NOT(ISERROR(SEARCH("- Select type of leave -",P26)))</formula>
    </cfRule>
  </conditionalFormatting>
  <conditionalFormatting sqref="O26">
    <cfRule type="containsText" dxfId="4046" priority="789" operator="containsText" text="- Select type of leave -">
      <formula>NOT(ISERROR(SEARCH("- Select type of leave -",O26)))</formula>
    </cfRule>
  </conditionalFormatting>
  <conditionalFormatting sqref="P24">
    <cfRule type="containsText" dxfId="4045" priority="788" operator="containsText" text="- Select type of leave -">
      <formula>NOT(ISERROR(SEARCH("- Select type of leave -",P24)))</formula>
    </cfRule>
  </conditionalFormatting>
  <conditionalFormatting sqref="O24">
    <cfRule type="containsText" dxfId="4044" priority="787" operator="containsText" text="- Select type of leave -">
      <formula>NOT(ISERROR(SEARCH("- Select type of leave -",O24)))</formula>
    </cfRule>
  </conditionalFormatting>
  <conditionalFormatting sqref="P28">
    <cfRule type="containsText" dxfId="4043" priority="786" operator="containsText" text="- Select type of leave -">
      <formula>NOT(ISERROR(SEARCH("- Select type of leave -",P28)))</formula>
    </cfRule>
  </conditionalFormatting>
  <conditionalFormatting sqref="O28">
    <cfRule type="containsText" dxfId="4042" priority="785" operator="containsText" text="- Select type of leave -">
      <formula>NOT(ISERROR(SEARCH("- Select type of leave -",O28)))</formula>
    </cfRule>
  </conditionalFormatting>
  <conditionalFormatting sqref="N37">
    <cfRule type="expression" dxfId="4041" priority="782" stopIfTrue="1">
      <formula>$D$37="- Select UKRI funder -"</formula>
    </cfRule>
  </conditionalFormatting>
  <conditionalFormatting sqref="N37">
    <cfRule type="notContainsBlanks" dxfId="4040" priority="783" stopIfTrue="1">
      <formula>LEN(TRIM(N37))&gt;0</formula>
    </cfRule>
  </conditionalFormatting>
  <conditionalFormatting sqref="N37">
    <cfRule type="expression" dxfId="4039" priority="784">
      <formula>$W37&gt;0</formula>
    </cfRule>
  </conditionalFormatting>
  <conditionalFormatting sqref="H77">
    <cfRule type="expression" dxfId="4038" priority="781" stopIfTrue="1">
      <formula>$D77="- Select UKRI funder -"</formula>
    </cfRule>
  </conditionalFormatting>
  <conditionalFormatting sqref="J77">
    <cfRule type="expression" dxfId="4037" priority="780" stopIfTrue="1">
      <formula>$D77="- Select UKRI funder -"</formula>
    </cfRule>
  </conditionalFormatting>
  <conditionalFormatting sqref="L77">
    <cfRule type="expression" dxfId="4036" priority="779" stopIfTrue="1">
      <formula>$D77="- Select UKRI funder -"</formula>
    </cfRule>
  </conditionalFormatting>
  <conditionalFormatting sqref="D67">
    <cfRule type="containsText" dxfId="4035" priority="778" stopIfTrue="1" operator="containsText" text="- Select UKRI funder -">
      <formula>NOT(ISERROR(SEARCH("- Select UKRI funder -",D67)))</formula>
    </cfRule>
  </conditionalFormatting>
  <conditionalFormatting sqref="D57">
    <cfRule type="containsText" dxfId="4034" priority="777" stopIfTrue="1" operator="containsText" text="- Select UKRI funder -">
      <formula>NOT(ISERROR(SEARCH("- Select UKRI funder -",D57)))</formula>
    </cfRule>
  </conditionalFormatting>
  <conditionalFormatting sqref="D47">
    <cfRule type="containsText" dxfId="4033" priority="776" stopIfTrue="1" operator="containsText" text="- Select UKRI funder -">
      <formula>NOT(ISERROR(SEARCH("- Select UKRI funder -",D47)))</formula>
    </cfRule>
  </conditionalFormatting>
  <conditionalFormatting sqref="D37">
    <cfRule type="containsText" dxfId="4032" priority="775" stopIfTrue="1" operator="containsText" text="- Select UKRI funder -">
      <formula>NOT(ISERROR(SEARCH("- Select UKRI funder -",D37)))</formula>
    </cfRule>
  </conditionalFormatting>
  <conditionalFormatting sqref="F67">
    <cfRule type="expression" dxfId="4031" priority="774" stopIfTrue="1">
      <formula>$D67="- Select UKRI funder -"</formula>
    </cfRule>
  </conditionalFormatting>
  <conditionalFormatting sqref="F57">
    <cfRule type="expression" dxfId="4030" priority="773" stopIfTrue="1">
      <formula>$D57="- Select UKRI funder -"</formula>
    </cfRule>
  </conditionalFormatting>
  <conditionalFormatting sqref="F47">
    <cfRule type="expression" dxfId="4029" priority="772" stopIfTrue="1">
      <formula>$D47="- Select UKRI funder -"</formula>
    </cfRule>
  </conditionalFormatting>
  <conditionalFormatting sqref="F37">
    <cfRule type="expression" dxfId="4028" priority="771" stopIfTrue="1">
      <formula>$D37="- Select UKRI funder -"</formula>
    </cfRule>
  </conditionalFormatting>
  <conditionalFormatting sqref="H37">
    <cfRule type="expression" dxfId="4027" priority="770" stopIfTrue="1">
      <formula>$D37="- Select UKRI funder -"</formula>
    </cfRule>
  </conditionalFormatting>
  <conditionalFormatting sqref="H47">
    <cfRule type="expression" dxfId="4026" priority="769" stopIfTrue="1">
      <formula>$D47="- Select UKRI funder -"</formula>
    </cfRule>
  </conditionalFormatting>
  <conditionalFormatting sqref="H57">
    <cfRule type="expression" dxfId="4025" priority="768" stopIfTrue="1">
      <formula>$D57="- Select UKRI funder -"</formula>
    </cfRule>
  </conditionalFormatting>
  <conditionalFormatting sqref="H67">
    <cfRule type="expression" dxfId="4024" priority="767" stopIfTrue="1">
      <formula>$D67="- Select UKRI funder -"</formula>
    </cfRule>
  </conditionalFormatting>
  <conditionalFormatting sqref="J67">
    <cfRule type="expression" dxfId="4023" priority="766" stopIfTrue="1">
      <formula>$D67="- Select UKRI funder -"</formula>
    </cfRule>
  </conditionalFormatting>
  <conditionalFormatting sqref="J57">
    <cfRule type="expression" dxfId="4022" priority="765" stopIfTrue="1">
      <formula>$D57="- Select UKRI funder -"</formula>
    </cfRule>
  </conditionalFormatting>
  <conditionalFormatting sqref="J47">
    <cfRule type="expression" dxfId="4021" priority="764" stopIfTrue="1">
      <formula>$D47="- Select UKRI funder -"</formula>
    </cfRule>
  </conditionalFormatting>
  <conditionalFormatting sqref="J37">
    <cfRule type="expression" dxfId="4020" priority="763" stopIfTrue="1">
      <formula>$D37="- Select UKRI funder -"</formula>
    </cfRule>
  </conditionalFormatting>
  <conditionalFormatting sqref="L37">
    <cfRule type="expression" dxfId="4019" priority="762" stopIfTrue="1">
      <formula>$D37="- Select UKRI funder -"</formula>
    </cfRule>
  </conditionalFormatting>
  <conditionalFormatting sqref="L47">
    <cfRule type="expression" dxfId="4018" priority="761" stopIfTrue="1">
      <formula>$D47="- Select UKRI funder -"</formula>
    </cfRule>
  </conditionalFormatting>
  <conditionalFormatting sqref="L57">
    <cfRule type="expression" dxfId="4017" priority="760" stopIfTrue="1">
      <formula>$D57="- Select UKRI funder -"</formula>
    </cfRule>
  </conditionalFormatting>
  <conditionalFormatting sqref="L67">
    <cfRule type="expression" dxfId="4016" priority="759" stopIfTrue="1">
      <formula>$D67="- Select UKRI funder -"</formula>
    </cfRule>
  </conditionalFormatting>
  <conditionalFormatting sqref="P37">
    <cfRule type="expression" dxfId="4015" priority="731" stopIfTrue="1">
      <formula>$D$37="- Select UKRI funder -"</formula>
    </cfRule>
    <cfRule type="notContainsBlanks" dxfId="4014" priority="758" stopIfTrue="1">
      <formula>LEN(TRIM(P37))&gt;0</formula>
    </cfRule>
  </conditionalFormatting>
  <conditionalFormatting sqref="F184">
    <cfRule type="expression" dxfId="4013" priority="757" stopIfTrue="1">
      <formula>$D184="- Select EU funder -"</formula>
    </cfRule>
  </conditionalFormatting>
  <conditionalFormatting sqref="H184">
    <cfRule type="expression" dxfId="4012" priority="756" stopIfTrue="1">
      <formula>$D184="- Select EU funder -"</formula>
    </cfRule>
  </conditionalFormatting>
  <conditionalFormatting sqref="J184">
    <cfRule type="expression" dxfId="4011" priority="755" stopIfTrue="1">
      <formula>$D184="- Select EU funder -"</formula>
    </cfRule>
  </conditionalFormatting>
  <conditionalFormatting sqref="L184">
    <cfRule type="expression" dxfId="4010" priority="754" stopIfTrue="1">
      <formula>$D184="- Select EU funder -"</formula>
    </cfRule>
  </conditionalFormatting>
  <conditionalFormatting sqref="D154">
    <cfRule type="containsText" dxfId="4009" priority="753" stopIfTrue="1" operator="containsText" text="- Select EU funder -">
      <formula>NOT(ISERROR(SEARCH("- Select EU funder -",D154)))</formula>
    </cfRule>
  </conditionalFormatting>
  <conditionalFormatting sqref="D124">
    <cfRule type="containsText" dxfId="4008" priority="752" stopIfTrue="1" operator="containsText" text="- Select EU funder -">
      <formula>NOT(ISERROR(SEARCH("- Select EU funder -",D124)))</formula>
    </cfRule>
  </conditionalFormatting>
  <conditionalFormatting sqref="D94">
    <cfRule type="containsText" dxfId="4007" priority="751" stopIfTrue="1" operator="containsText" text="- Select EU funder -">
      <formula>NOT(ISERROR(SEARCH("- Select EU funder -",D94)))</formula>
    </cfRule>
  </conditionalFormatting>
  <conditionalFormatting sqref="F94">
    <cfRule type="expression" dxfId="4006" priority="750" stopIfTrue="1">
      <formula>$D94="- Select EU funder -"</formula>
    </cfRule>
  </conditionalFormatting>
  <conditionalFormatting sqref="F124">
    <cfRule type="expression" dxfId="4005" priority="749" stopIfTrue="1">
      <formula>$D124="- Select EU funder -"</formula>
    </cfRule>
  </conditionalFormatting>
  <conditionalFormatting sqref="F154">
    <cfRule type="expression" dxfId="4004" priority="748" stopIfTrue="1">
      <formula>$D154="- Select EU funder -"</formula>
    </cfRule>
  </conditionalFormatting>
  <conditionalFormatting sqref="H94">
    <cfRule type="expression" dxfId="4003" priority="747" stopIfTrue="1">
      <formula>$D94="- Select EU funder -"</formula>
    </cfRule>
  </conditionalFormatting>
  <conditionalFormatting sqref="H124">
    <cfRule type="expression" dxfId="4002" priority="746" stopIfTrue="1">
      <formula>$D124="- Select EU funder -"</formula>
    </cfRule>
  </conditionalFormatting>
  <conditionalFormatting sqref="H154">
    <cfRule type="expression" dxfId="4001" priority="745" stopIfTrue="1">
      <formula>$D154="- Select EU funder -"</formula>
    </cfRule>
  </conditionalFormatting>
  <conditionalFormatting sqref="J94">
    <cfRule type="expression" dxfId="4000" priority="744" stopIfTrue="1">
      <formula>$D94="- Select EU funder -"</formula>
    </cfRule>
  </conditionalFormatting>
  <conditionalFormatting sqref="J124">
    <cfRule type="expression" dxfId="3999" priority="743" stopIfTrue="1">
      <formula>$D124="- Select EU funder -"</formula>
    </cfRule>
  </conditionalFormatting>
  <conditionalFormatting sqref="J154">
    <cfRule type="expression" dxfId="3998" priority="742" stopIfTrue="1">
      <formula>$D154="- Select EU funder -"</formula>
    </cfRule>
  </conditionalFormatting>
  <conditionalFormatting sqref="L94">
    <cfRule type="expression" dxfId="3997" priority="741" stopIfTrue="1">
      <formula>$D94="- Select EU funder -"</formula>
    </cfRule>
  </conditionalFormatting>
  <conditionalFormatting sqref="L124">
    <cfRule type="expression" dxfId="3996" priority="740" stopIfTrue="1">
      <formula>$D124="- Select EU funder -"</formula>
    </cfRule>
  </conditionalFormatting>
  <conditionalFormatting sqref="L154">
    <cfRule type="expression" dxfId="3995" priority="739" stopIfTrue="1">
      <formula>$D154="- Select EU funder -"</formula>
    </cfRule>
  </conditionalFormatting>
  <conditionalFormatting sqref="P47">
    <cfRule type="expression" dxfId="3994" priority="737" stopIfTrue="1">
      <formula>$D$47="- Select UKRI funder -"</formula>
    </cfRule>
    <cfRule type="notContainsBlanks" dxfId="3993" priority="738" stopIfTrue="1">
      <formula>LEN(TRIM(P47))&gt;0</formula>
    </cfRule>
  </conditionalFormatting>
  <conditionalFormatting sqref="P57">
    <cfRule type="expression" dxfId="3992" priority="735" stopIfTrue="1">
      <formula>$D$57="- Select UKRI funder -"</formula>
    </cfRule>
    <cfRule type="notContainsBlanks" dxfId="3991" priority="736" stopIfTrue="1">
      <formula>LEN(TRIM(P57))&gt;0</formula>
    </cfRule>
  </conditionalFormatting>
  <conditionalFormatting sqref="P67">
    <cfRule type="expression" dxfId="3990" priority="733" stopIfTrue="1">
      <formula>$D$67="- Select UKRI funder -"</formula>
    </cfRule>
    <cfRule type="notContainsBlanks" dxfId="3989" priority="734" stopIfTrue="1">
      <formula>LEN(TRIM(P67))&gt;0</formula>
    </cfRule>
  </conditionalFormatting>
  <conditionalFormatting sqref="P77">
    <cfRule type="expression" dxfId="3988" priority="732" stopIfTrue="1">
      <formula>$D$77="- Select UKRI funder -"</formula>
    </cfRule>
    <cfRule type="notContainsBlanks" dxfId="3987" priority="814" stopIfTrue="1">
      <formula>LEN(TRIM(P77))&gt;0</formula>
    </cfRule>
  </conditionalFormatting>
  <conditionalFormatting sqref="P79">
    <cfRule type="expression" dxfId="3986" priority="729" stopIfTrue="1">
      <formula>$D$77="- Select UKRI funder -"</formula>
    </cfRule>
    <cfRule type="notContainsBlanks" dxfId="3985" priority="730" stopIfTrue="1">
      <formula>LEN(TRIM(P79))&gt;0</formula>
    </cfRule>
  </conditionalFormatting>
  <conditionalFormatting sqref="P81">
    <cfRule type="expression" dxfId="3984" priority="727" stopIfTrue="1">
      <formula>$D$77="- Select UKRI funder -"</formula>
    </cfRule>
    <cfRule type="notContainsBlanks" dxfId="3983" priority="728" stopIfTrue="1">
      <formula>LEN(TRIM(P81))&gt;0</formula>
    </cfRule>
  </conditionalFormatting>
  <conditionalFormatting sqref="P83">
    <cfRule type="expression" dxfId="3982" priority="725" stopIfTrue="1">
      <formula>$D$77="- Select UKRI funder -"</formula>
    </cfRule>
    <cfRule type="notContainsBlanks" dxfId="3981" priority="726" stopIfTrue="1">
      <formula>LEN(TRIM(P83))&gt;0</formula>
    </cfRule>
  </conditionalFormatting>
  <conditionalFormatting sqref="P85">
    <cfRule type="expression" dxfId="3980" priority="723" stopIfTrue="1">
      <formula>$D$77="- Select UKRI funder -"</formula>
    </cfRule>
    <cfRule type="notContainsBlanks" dxfId="3979" priority="724" stopIfTrue="1">
      <formula>LEN(TRIM(P85))&gt;0</formula>
    </cfRule>
  </conditionalFormatting>
  <conditionalFormatting sqref="P69">
    <cfRule type="expression" dxfId="3978" priority="721" stopIfTrue="1">
      <formula>$D$67="- Select UKRI funder -"</formula>
    </cfRule>
    <cfRule type="notContainsBlanks" dxfId="3977" priority="722" stopIfTrue="1">
      <formula>LEN(TRIM(P69))&gt;0</formula>
    </cfRule>
  </conditionalFormatting>
  <conditionalFormatting sqref="P71">
    <cfRule type="expression" dxfId="3976" priority="719" stopIfTrue="1">
      <formula>$D$67="- Select UKRI funder -"</formula>
    </cfRule>
    <cfRule type="notContainsBlanks" dxfId="3975" priority="720" stopIfTrue="1">
      <formula>LEN(TRIM(P71))&gt;0</formula>
    </cfRule>
  </conditionalFormatting>
  <conditionalFormatting sqref="P73">
    <cfRule type="expression" dxfId="3974" priority="717" stopIfTrue="1">
      <formula>$D$67="- Select UKRI funder -"</formula>
    </cfRule>
    <cfRule type="notContainsBlanks" dxfId="3973" priority="718" stopIfTrue="1">
      <formula>LEN(TRIM(P73))&gt;0</formula>
    </cfRule>
  </conditionalFormatting>
  <conditionalFormatting sqref="P75">
    <cfRule type="expression" dxfId="3972" priority="715" stopIfTrue="1">
      <formula>$D$67="- Select UKRI funder -"</formula>
    </cfRule>
    <cfRule type="notContainsBlanks" dxfId="3971" priority="716" stopIfTrue="1">
      <formula>LEN(TRIM(P75))&gt;0</formula>
    </cfRule>
  </conditionalFormatting>
  <conditionalFormatting sqref="P59">
    <cfRule type="expression" dxfId="3970" priority="713" stopIfTrue="1">
      <formula>$D$57="- Select UKRI funder -"</formula>
    </cfRule>
    <cfRule type="notContainsBlanks" dxfId="3969" priority="714" stopIfTrue="1">
      <formula>LEN(TRIM(P59))&gt;0</formula>
    </cfRule>
  </conditionalFormatting>
  <conditionalFormatting sqref="P61">
    <cfRule type="expression" dxfId="3968" priority="711" stopIfTrue="1">
      <formula>$D$57="- Select UKRI funder -"</formula>
    </cfRule>
    <cfRule type="notContainsBlanks" dxfId="3967" priority="712" stopIfTrue="1">
      <formula>LEN(TRIM(P61))&gt;0</formula>
    </cfRule>
  </conditionalFormatting>
  <conditionalFormatting sqref="P63">
    <cfRule type="expression" dxfId="3966" priority="709" stopIfTrue="1">
      <formula>$D$57="- Select UKRI funder -"</formula>
    </cfRule>
    <cfRule type="notContainsBlanks" dxfId="3965" priority="710" stopIfTrue="1">
      <formula>LEN(TRIM(P63))&gt;0</formula>
    </cfRule>
  </conditionalFormatting>
  <conditionalFormatting sqref="P65">
    <cfRule type="expression" dxfId="3964" priority="707" stopIfTrue="1">
      <formula>$D$57="- Select UKRI funder -"</formula>
    </cfRule>
    <cfRule type="notContainsBlanks" dxfId="3963" priority="708" stopIfTrue="1">
      <formula>LEN(TRIM(P65))&gt;0</formula>
    </cfRule>
  </conditionalFormatting>
  <conditionalFormatting sqref="P49">
    <cfRule type="expression" dxfId="3962" priority="705" stopIfTrue="1">
      <formula>$D$47="- Select UKRI funder -"</formula>
    </cfRule>
    <cfRule type="notContainsBlanks" dxfId="3961" priority="706" stopIfTrue="1">
      <formula>LEN(TRIM(P49))&gt;0</formula>
    </cfRule>
  </conditionalFormatting>
  <conditionalFormatting sqref="P51">
    <cfRule type="expression" dxfId="3960" priority="703" stopIfTrue="1">
      <formula>$D$47="- Select UKRI funder -"</formula>
    </cfRule>
    <cfRule type="notContainsBlanks" dxfId="3959" priority="704" stopIfTrue="1">
      <formula>LEN(TRIM(P51))&gt;0</formula>
    </cfRule>
  </conditionalFormatting>
  <conditionalFormatting sqref="P53">
    <cfRule type="expression" dxfId="3958" priority="701" stopIfTrue="1">
      <formula>$D$47="- Select UKRI funder -"</formula>
    </cfRule>
    <cfRule type="notContainsBlanks" dxfId="3957" priority="702" stopIfTrue="1">
      <formula>LEN(TRIM(P53))&gt;0</formula>
    </cfRule>
  </conditionalFormatting>
  <conditionalFormatting sqref="P55">
    <cfRule type="expression" dxfId="3956" priority="699" stopIfTrue="1">
      <formula>$D$47="- Select UKRI funder -"</formula>
    </cfRule>
    <cfRule type="notContainsBlanks" dxfId="3955" priority="700" stopIfTrue="1">
      <formula>LEN(TRIM(P55))&gt;0</formula>
    </cfRule>
  </conditionalFormatting>
  <conditionalFormatting sqref="P39">
    <cfRule type="expression" dxfId="3954" priority="697" stopIfTrue="1">
      <formula>$D$37="- Select UKRI funder -"</formula>
    </cfRule>
    <cfRule type="notContainsBlanks" dxfId="3953" priority="698" stopIfTrue="1">
      <formula>LEN(TRIM(P39))&gt;0</formula>
    </cfRule>
  </conditionalFormatting>
  <conditionalFormatting sqref="P41">
    <cfRule type="expression" dxfId="3952" priority="695" stopIfTrue="1">
      <formula>$D$37="- Select UKRI funder -"</formula>
    </cfRule>
    <cfRule type="notContainsBlanks" dxfId="3951" priority="696" stopIfTrue="1">
      <formula>LEN(TRIM(P41))&gt;0</formula>
    </cfRule>
  </conditionalFormatting>
  <conditionalFormatting sqref="P43">
    <cfRule type="expression" dxfId="3950" priority="693" stopIfTrue="1">
      <formula>$D$37="- Select UKRI funder -"</formula>
    </cfRule>
    <cfRule type="notContainsBlanks" dxfId="3949" priority="694" stopIfTrue="1">
      <formula>LEN(TRIM(P43))&gt;0</formula>
    </cfRule>
  </conditionalFormatting>
  <conditionalFormatting sqref="P45">
    <cfRule type="expression" dxfId="3948" priority="691" stopIfTrue="1">
      <formula>$D$37="- Select UKRI funder -"</formula>
    </cfRule>
    <cfRule type="notContainsBlanks" dxfId="3947" priority="692" stopIfTrue="1">
      <formula>LEN(TRIM(P45))&gt;0</formula>
    </cfRule>
  </conditionalFormatting>
  <conditionalFormatting sqref="R47:V47">
    <cfRule type="expression" dxfId="3946" priority="791">
      <formula>$D$47="- Select UKRI funder -"</formula>
    </cfRule>
  </conditionalFormatting>
  <conditionalFormatting sqref="V49">
    <cfRule type="expression" dxfId="3945" priority="689" stopIfTrue="1">
      <formula>$Z$261&lt;21</formula>
    </cfRule>
  </conditionalFormatting>
  <conditionalFormatting sqref="R49:V49">
    <cfRule type="expression" dxfId="3944" priority="690">
      <formula>$D$47="- Select UKRI funder -"</formula>
    </cfRule>
  </conditionalFormatting>
  <conditionalFormatting sqref="V51">
    <cfRule type="expression" dxfId="3943" priority="687" stopIfTrue="1">
      <formula>$Z$261&lt;21</formula>
    </cfRule>
  </conditionalFormatting>
  <conditionalFormatting sqref="R51:V51">
    <cfRule type="expression" dxfId="3942" priority="688">
      <formula>$D$47="- Select UKRI funder -"</formula>
    </cfRule>
  </conditionalFormatting>
  <conditionalFormatting sqref="V53">
    <cfRule type="expression" dxfId="3941" priority="685" stopIfTrue="1">
      <formula>$Z$261&lt;21</formula>
    </cfRule>
  </conditionalFormatting>
  <conditionalFormatting sqref="R53:V53">
    <cfRule type="expression" dxfId="3940" priority="686">
      <formula>$D$47="- Select UKRI funder -"</formula>
    </cfRule>
  </conditionalFormatting>
  <conditionalFormatting sqref="V55">
    <cfRule type="expression" dxfId="3939" priority="683" stopIfTrue="1">
      <formula>$Z$261&lt;21</formula>
    </cfRule>
  </conditionalFormatting>
  <conditionalFormatting sqref="R55:V55">
    <cfRule type="expression" dxfId="3938" priority="684">
      <formula>$D$47="- Select UKRI funder -"</formula>
    </cfRule>
  </conditionalFormatting>
  <conditionalFormatting sqref="V37">
    <cfRule type="expression" dxfId="3937" priority="681" stopIfTrue="1">
      <formula>$Z$261&lt;21</formula>
    </cfRule>
  </conditionalFormatting>
  <conditionalFormatting sqref="R37:V37">
    <cfRule type="expression" dxfId="3936" priority="682">
      <formula>$D$37="- Select UKRI funder -"</formula>
    </cfRule>
  </conditionalFormatting>
  <conditionalFormatting sqref="V39">
    <cfRule type="expression" dxfId="3935" priority="679" stopIfTrue="1">
      <formula>$Z$261&lt;21</formula>
    </cfRule>
  </conditionalFormatting>
  <conditionalFormatting sqref="R39:V39">
    <cfRule type="expression" dxfId="3934" priority="680">
      <formula>$D$37="- Select UKRI funder -"</formula>
    </cfRule>
  </conditionalFormatting>
  <conditionalFormatting sqref="V41">
    <cfRule type="expression" dxfId="3933" priority="677" stopIfTrue="1">
      <formula>$Z$261&lt;21</formula>
    </cfRule>
  </conditionalFormatting>
  <conditionalFormatting sqref="R41:V41">
    <cfRule type="expression" dxfId="3932" priority="678">
      <formula>$D$37="- Select UKRI funder -"</formula>
    </cfRule>
  </conditionalFormatting>
  <conditionalFormatting sqref="V43">
    <cfRule type="expression" dxfId="3931" priority="675" stopIfTrue="1">
      <formula>$Z$261&lt;21</formula>
    </cfRule>
  </conditionalFormatting>
  <conditionalFormatting sqref="R43:V43">
    <cfRule type="expression" dxfId="3930" priority="676">
      <formula>$D$37="- Select UKRI funder -"</formula>
    </cfRule>
  </conditionalFormatting>
  <conditionalFormatting sqref="V45">
    <cfRule type="expression" dxfId="3929" priority="673" stopIfTrue="1">
      <formula>$Z$261&lt;21</formula>
    </cfRule>
  </conditionalFormatting>
  <conditionalFormatting sqref="R45:V45">
    <cfRule type="expression" dxfId="3928" priority="674">
      <formula>$D$37="- Select UKRI funder -"</formula>
    </cfRule>
  </conditionalFormatting>
  <conditionalFormatting sqref="V57">
    <cfRule type="expression" dxfId="3927" priority="671" stopIfTrue="1">
      <formula>$Z$261&lt;21</formula>
    </cfRule>
  </conditionalFormatting>
  <conditionalFormatting sqref="R57:V57">
    <cfRule type="expression" dxfId="3926" priority="672">
      <formula>$D$57="- Select UKRI funder -"</formula>
    </cfRule>
  </conditionalFormatting>
  <conditionalFormatting sqref="V59">
    <cfRule type="expression" dxfId="3925" priority="669" stopIfTrue="1">
      <formula>$Z$261&lt;21</formula>
    </cfRule>
  </conditionalFormatting>
  <conditionalFormatting sqref="R59:V59">
    <cfRule type="expression" dxfId="3924" priority="670">
      <formula>$D$57="- Select UKRI funder -"</formula>
    </cfRule>
  </conditionalFormatting>
  <conditionalFormatting sqref="V61">
    <cfRule type="expression" dxfId="3923" priority="667" stopIfTrue="1">
      <formula>$Z$261&lt;21</formula>
    </cfRule>
  </conditionalFormatting>
  <conditionalFormatting sqref="R61:V61">
    <cfRule type="expression" dxfId="3922" priority="668">
      <formula>$D$57="- Select UKRI funder -"</formula>
    </cfRule>
  </conditionalFormatting>
  <conditionalFormatting sqref="V63">
    <cfRule type="expression" dxfId="3921" priority="665" stopIfTrue="1">
      <formula>$Z$261&lt;21</formula>
    </cfRule>
  </conditionalFormatting>
  <conditionalFormatting sqref="R63:V63">
    <cfRule type="expression" dxfId="3920" priority="666">
      <formula>$D$57="- Select UKRI funder -"</formula>
    </cfRule>
  </conditionalFormatting>
  <conditionalFormatting sqref="V65">
    <cfRule type="expression" dxfId="3919" priority="663" stopIfTrue="1">
      <formula>$Z$261&lt;21</formula>
    </cfRule>
  </conditionalFormatting>
  <conditionalFormatting sqref="R65:V65">
    <cfRule type="expression" dxfId="3918" priority="664">
      <formula>$D$57="- Select UKRI funder -"</formula>
    </cfRule>
  </conditionalFormatting>
  <conditionalFormatting sqref="V67">
    <cfRule type="expression" dxfId="3917" priority="661" stopIfTrue="1">
      <formula>$Z$261&lt;21</formula>
    </cfRule>
  </conditionalFormatting>
  <conditionalFormatting sqref="R67:V67">
    <cfRule type="expression" dxfId="3916" priority="662">
      <formula>$D$67="- Select UKRI funder -"</formula>
    </cfRule>
  </conditionalFormatting>
  <conditionalFormatting sqref="V69">
    <cfRule type="expression" dxfId="3915" priority="659" stopIfTrue="1">
      <formula>$Z$261&lt;21</formula>
    </cfRule>
  </conditionalFormatting>
  <conditionalFormatting sqref="R69:V69">
    <cfRule type="expression" dxfId="3914" priority="660">
      <formula>$D$67="- Select UKRI funder -"</formula>
    </cfRule>
  </conditionalFormatting>
  <conditionalFormatting sqref="V71">
    <cfRule type="expression" dxfId="3913" priority="657" stopIfTrue="1">
      <formula>$Z$261&lt;21</formula>
    </cfRule>
  </conditionalFormatting>
  <conditionalFormatting sqref="R71:V71">
    <cfRule type="expression" dxfId="3912" priority="658">
      <formula>$D$67="- Select UKRI funder -"</formula>
    </cfRule>
  </conditionalFormatting>
  <conditionalFormatting sqref="V73">
    <cfRule type="expression" dxfId="3911" priority="655" stopIfTrue="1">
      <formula>$Z$261&lt;21</formula>
    </cfRule>
  </conditionalFormatting>
  <conditionalFormatting sqref="R73:V73">
    <cfRule type="expression" dxfId="3910" priority="656">
      <formula>$D$67="- Select UKRI funder -"</formula>
    </cfRule>
  </conditionalFormatting>
  <conditionalFormatting sqref="V75">
    <cfRule type="expression" dxfId="3909" priority="653" stopIfTrue="1">
      <formula>$Z$261&lt;21</formula>
    </cfRule>
  </conditionalFormatting>
  <conditionalFormatting sqref="R75:V75">
    <cfRule type="expression" dxfId="3908" priority="654">
      <formula>$D$67="- Select UKRI funder -"</formula>
    </cfRule>
  </conditionalFormatting>
  <conditionalFormatting sqref="V77">
    <cfRule type="expression" dxfId="3907" priority="651" stopIfTrue="1">
      <formula>$Z$261&lt;21</formula>
    </cfRule>
  </conditionalFormatting>
  <conditionalFormatting sqref="R77:V77">
    <cfRule type="expression" dxfId="3906" priority="652">
      <formula>$D$77="- Select UKRI funder -"</formula>
    </cfRule>
  </conditionalFormatting>
  <conditionalFormatting sqref="V79">
    <cfRule type="expression" dxfId="3905" priority="649" stopIfTrue="1">
      <formula>$Z$261&lt;21</formula>
    </cfRule>
  </conditionalFormatting>
  <conditionalFormatting sqref="R79:V79">
    <cfRule type="expression" dxfId="3904" priority="650">
      <formula>$D$77="- Select UKRI funder -"</formula>
    </cfRule>
  </conditionalFormatting>
  <conditionalFormatting sqref="V81">
    <cfRule type="expression" dxfId="3903" priority="647" stopIfTrue="1">
      <formula>$Z$261&lt;21</formula>
    </cfRule>
  </conditionalFormatting>
  <conditionalFormatting sqref="R81:V81">
    <cfRule type="expression" dxfId="3902" priority="648">
      <formula>$D$77="- Select UKRI funder -"</formula>
    </cfRule>
  </conditionalFormatting>
  <conditionalFormatting sqref="V83">
    <cfRule type="expression" dxfId="3901" priority="645" stopIfTrue="1">
      <formula>$Z$261&lt;21</formula>
    </cfRule>
  </conditionalFormatting>
  <conditionalFormatting sqref="R83:V83">
    <cfRule type="expression" dxfId="3900" priority="646">
      <formula>$D$77="- Select UKRI funder -"</formula>
    </cfRule>
  </conditionalFormatting>
  <conditionalFormatting sqref="V85">
    <cfRule type="expression" dxfId="3899" priority="643" stopIfTrue="1">
      <formula>$Z$261&lt;21</formula>
    </cfRule>
  </conditionalFormatting>
  <conditionalFormatting sqref="R85:V85">
    <cfRule type="expression" dxfId="3898" priority="644">
      <formula>$D$77="- Select UKRI funder -"</formula>
    </cfRule>
  </conditionalFormatting>
  <conditionalFormatting sqref="V94">
    <cfRule type="expression" dxfId="3897" priority="641" stopIfTrue="1">
      <formula>$Z$261&lt;21</formula>
    </cfRule>
  </conditionalFormatting>
  <conditionalFormatting sqref="R94:V94">
    <cfRule type="expression" dxfId="3896" priority="642">
      <formula>$D$94="- Select EU funder -"</formula>
    </cfRule>
  </conditionalFormatting>
  <conditionalFormatting sqref="Y37:Y258">
    <cfRule type="cellIs" dxfId="3895" priority="639" operator="greaterThan">
      <formula>$W37</formula>
    </cfRule>
    <cfRule type="cellIs" dxfId="3894" priority="640" operator="lessThan">
      <formula>$W37</formula>
    </cfRule>
  </conditionalFormatting>
  <conditionalFormatting sqref="N39">
    <cfRule type="expression" dxfId="3893" priority="636" stopIfTrue="1">
      <formula>$D$37="- Select UKRI funder -"</formula>
    </cfRule>
  </conditionalFormatting>
  <conditionalFormatting sqref="N39">
    <cfRule type="notContainsBlanks" dxfId="3892" priority="637" stopIfTrue="1">
      <formula>LEN(TRIM(N39))&gt;0</formula>
    </cfRule>
  </conditionalFormatting>
  <conditionalFormatting sqref="N39">
    <cfRule type="expression" dxfId="3891" priority="638">
      <formula>$W39&gt;0</formula>
    </cfRule>
  </conditionalFormatting>
  <conditionalFormatting sqref="N41">
    <cfRule type="expression" dxfId="3890" priority="633" stopIfTrue="1">
      <formula>$D$37="- Select UKRI funder -"</formula>
    </cfRule>
  </conditionalFormatting>
  <conditionalFormatting sqref="N41">
    <cfRule type="notContainsBlanks" dxfId="3889" priority="634" stopIfTrue="1">
      <formula>LEN(TRIM(N41))&gt;0</formula>
    </cfRule>
  </conditionalFormatting>
  <conditionalFormatting sqref="N41">
    <cfRule type="expression" dxfId="3888" priority="635">
      <formula>$W41&gt;0</formula>
    </cfRule>
  </conditionalFormatting>
  <conditionalFormatting sqref="N43">
    <cfRule type="expression" dxfId="3887" priority="630" stopIfTrue="1">
      <formula>$D$37="- Select UKRI funder -"</formula>
    </cfRule>
  </conditionalFormatting>
  <conditionalFormatting sqref="N43">
    <cfRule type="notContainsBlanks" dxfId="3886" priority="631" stopIfTrue="1">
      <formula>LEN(TRIM(N43))&gt;0</formula>
    </cfRule>
  </conditionalFormatting>
  <conditionalFormatting sqref="N43">
    <cfRule type="expression" dxfId="3885" priority="632">
      <formula>$W43&gt;0</formula>
    </cfRule>
  </conditionalFormatting>
  <conditionalFormatting sqref="N45">
    <cfRule type="expression" dxfId="3884" priority="627" stopIfTrue="1">
      <formula>$D$37="- Select UKRI funder -"</formula>
    </cfRule>
  </conditionalFormatting>
  <conditionalFormatting sqref="N45">
    <cfRule type="notContainsBlanks" dxfId="3883" priority="628" stopIfTrue="1">
      <formula>LEN(TRIM(N45))&gt;0</formula>
    </cfRule>
  </conditionalFormatting>
  <conditionalFormatting sqref="N45">
    <cfRule type="expression" dxfId="3882" priority="629">
      <formula>$W45&gt;0</formula>
    </cfRule>
  </conditionalFormatting>
  <conditionalFormatting sqref="N47">
    <cfRule type="expression" dxfId="3881" priority="624" stopIfTrue="1">
      <formula>$D$47="- Select UKRI funder -"</formula>
    </cfRule>
  </conditionalFormatting>
  <conditionalFormatting sqref="N47">
    <cfRule type="notContainsBlanks" dxfId="3880" priority="625" stopIfTrue="1">
      <formula>LEN(TRIM(N47))&gt;0</formula>
    </cfRule>
  </conditionalFormatting>
  <conditionalFormatting sqref="N47">
    <cfRule type="expression" dxfId="3879" priority="626">
      <formula>$W47&gt;0</formula>
    </cfRule>
  </conditionalFormatting>
  <conditionalFormatting sqref="N49">
    <cfRule type="expression" dxfId="3878" priority="621" stopIfTrue="1">
      <formula>$D$47="- Select UKRI funder -"</formula>
    </cfRule>
  </conditionalFormatting>
  <conditionalFormatting sqref="N49">
    <cfRule type="notContainsBlanks" dxfId="3877" priority="622" stopIfTrue="1">
      <formula>LEN(TRIM(N49))&gt;0</formula>
    </cfRule>
  </conditionalFormatting>
  <conditionalFormatting sqref="N49">
    <cfRule type="expression" dxfId="3876" priority="623">
      <formula>$W49&gt;0</formula>
    </cfRule>
  </conditionalFormatting>
  <conditionalFormatting sqref="N51">
    <cfRule type="expression" dxfId="3875" priority="618" stopIfTrue="1">
      <formula>$D$47="- Select UKRI funder -"</formula>
    </cfRule>
  </conditionalFormatting>
  <conditionalFormatting sqref="N51">
    <cfRule type="notContainsBlanks" dxfId="3874" priority="619" stopIfTrue="1">
      <formula>LEN(TRIM(N51))&gt;0</formula>
    </cfRule>
  </conditionalFormatting>
  <conditionalFormatting sqref="N51">
    <cfRule type="expression" dxfId="3873" priority="620">
      <formula>$W51&gt;0</formula>
    </cfRule>
  </conditionalFormatting>
  <conditionalFormatting sqref="N53">
    <cfRule type="expression" dxfId="3872" priority="615" stopIfTrue="1">
      <formula>$D$47="- Select UKRI funder -"</formula>
    </cfRule>
  </conditionalFormatting>
  <conditionalFormatting sqref="N53">
    <cfRule type="notContainsBlanks" dxfId="3871" priority="616" stopIfTrue="1">
      <formula>LEN(TRIM(N53))&gt;0</formula>
    </cfRule>
  </conditionalFormatting>
  <conditionalFormatting sqref="N53">
    <cfRule type="expression" dxfId="3870" priority="617">
      <formula>$W53&gt;0</formula>
    </cfRule>
  </conditionalFormatting>
  <conditionalFormatting sqref="N55">
    <cfRule type="expression" dxfId="3869" priority="612" stopIfTrue="1">
      <formula>$D$47="- Select UKRI funder -"</formula>
    </cfRule>
  </conditionalFormatting>
  <conditionalFormatting sqref="N55">
    <cfRule type="notContainsBlanks" dxfId="3868" priority="613" stopIfTrue="1">
      <formula>LEN(TRIM(N55))&gt;0</formula>
    </cfRule>
  </conditionalFormatting>
  <conditionalFormatting sqref="N55">
    <cfRule type="expression" dxfId="3867" priority="614">
      <formula>$W55&gt;0</formula>
    </cfRule>
  </conditionalFormatting>
  <conditionalFormatting sqref="N57">
    <cfRule type="expression" dxfId="3866" priority="609" stopIfTrue="1">
      <formula>$D$57="- Select UKRI funder -"</formula>
    </cfRule>
  </conditionalFormatting>
  <conditionalFormatting sqref="N57">
    <cfRule type="notContainsBlanks" dxfId="3865" priority="610" stopIfTrue="1">
      <formula>LEN(TRIM(N57))&gt;0</formula>
    </cfRule>
  </conditionalFormatting>
  <conditionalFormatting sqref="N57">
    <cfRule type="expression" dxfId="3864" priority="611">
      <formula>$W57&gt;0</formula>
    </cfRule>
  </conditionalFormatting>
  <conditionalFormatting sqref="N59">
    <cfRule type="expression" dxfId="3863" priority="606" stopIfTrue="1">
      <formula>$D$57="- Select UKRI funder -"</formula>
    </cfRule>
  </conditionalFormatting>
  <conditionalFormatting sqref="N59">
    <cfRule type="notContainsBlanks" dxfId="3862" priority="607" stopIfTrue="1">
      <formula>LEN(TRIM(N59))&gt;0</formula>
    </cfRule>
  </conditionalFormatting>
  <conditionalFormatting sqref="N59">
    <cfRule type="expression" dxfId="3861" priority="608">
      <formula>$W59&gt;0</formula>
    </cfRule>
  </conditionalFormatting>
  <conditionalFormatting sqref="N61">
    <cfRule type="expression" dxfId="3860" priority="603" stopIfTrue="1">
      <formula>$D$57="- Select UKRI funder -"</formula>
    </cfRule>
  </conditionalFormatting>
  <conditionalFormatting sqref="N61">
    <cfRule type="notContainsBlanks" dxfId="3859" priority="604" stopIfTrue="1">
      <formula>LEN(TRIM(N61))&gt;0</formula>
    </cfRule>
  </conditionalFormatting>
  <conditionalFormatting sqref="N61">
    <cfRule type="expression" dxfId="3858" priority="605">
      <formula>$W61&gt;0</formula>
    </cfRule>
  </conditionalFormatting>
  <conditionalFormatting sqref="N63">
    <cfRule type="expression" dxfId="3857" priority="600" stopIfTrue="1">
      <formula>$D$57="- Select UKRI funder -"</formula>
    </cfRule>
  </conditionalFormatting>
  <conditionalFormatting sqref="N63">
    <cfRule type="notContainsBlanks" dxfId="3856" priority="601" stopIfTrue="1">
      <formula>LEN(TRIM(N63))&gt;0</formula>
    </cfRule>
  </conditionalFormatting>
  <conditionalFormatting sqref="N63">
    <cfRule type="expression" dxfId="3855" priority="602">
      <formula>$W63&gt;0</formula>
    </cfRule>
  </conditionalFormatting>
  <conditionalFormatting sqref="N65">
    <cfRule type="expression" dxfId="3854" priority="597" stopIfTrue="1">
      <formula>$D$57="- Select UKRI funder -"</formula>
    </cfRule>
  </conditionalFormatting>
  <conditionalFormatting sqref="N65">
    <cfRule type="notContainsBlanks" dxfId="3853" priority="598" stopIfTrue="1">
      <formula>LEN(TRIM(N65))&gt;0</formula>
    </cfRule>
  </conditionalFormatting>
  <conditionalFormatting sqref="N65">
    <cfRule type="expression" dxfId="3852" priority="599">
      <formula>$W65&gt;0</formula>
    </cfRule>
  </conditionalFormatting>
  <conditionalFormatting sqref="N67">
    <cfRule type="expression" dxfId="3851" priority="594" stopIfTrue="1">
      <formula>$D$67="- Select UKRI funder -"</formula>
    </cfRule>
  </conditionalFormatting>
  <conditionalFormatting sqref="N67">
    <cfRule type="notContainsBlanks" dxfId="3850" priority="595" stopIfTrue="1">
      <formula>LEN(TRIM(N67))&gt;0</formula>
    </cfRule>
  </conditionalFormatting>
  <conditionalFormatting sqref="N67">
    <cfRule type="expression" dxfId="3849" priority="596">
      <formula>$W67&gt;0</formula>
    </cfRule>
  </conditionalFormatting>
  <conditionalFormatting sqref="N69">
    <cfRule type="expression" dxfId="3848" priority="591" stopIfTrue="1">
      <formula>$D$67="- Select UKRI funder -"</formula>
    </cfRule>
  </conditionalFormatting>
  <conditionalFormatting sqref="N69">
    <cfRule type="notContainsBlanks" dxfId="3847" priority="592" stopIfTrue="1">
      <formula>LEN(TRIM(N69))&gt;0</formula>
    </cfRule>
  </conditionalFormatting>
  <conditionalFormatting sqref="N69">
    <cfRule type="expression" dxfId="3846" priority="593">
      <formula>$W69&gt;0</formula>
    </cfRule>
  </conditionalFormatting>
  <conditionalFormatting sqref="N71">
    <cfRule type="expression" dxfId="3845" priority="588" stopIfTrue="1">
      <formula>$D$67="- Select UKRI funder -"</formula>
    </cfRule>
  </conditionalFormatting>
  <conditionalFormatting sqref="N71">
    <cfRule type="notContainsBlanks" dxfId="3844" priority="589" stopIfTrue="1">
      <formula>LEN(TRIM(N71))&gt;0</formula>
    </cfRule>
  </conditionalFormatting>
  <conditionalFormatting sqref="N71">
    <cfRule type="expression" dxfId="3843" priority="590">
      <formula>$W71&gt;0</formula>
    </cfRule>
  </conditionalFormatting>
  <conditionalFormatting sqref="N73">
    <cfRule type="expression" dxfId="3842" priority="585" stopIfTrue="1">
      <formula>$D$67="- Select UKRI funder -"</formula>
    </cfRule>
  </conditionalFormatting>
  <conditionalFormatting sqref="N73">
    <cfRule type="notContainsBlanks" dxfId="3841" priority="586" stopIfTrue="1">
      <formula>LEN(TRIM(N73))&gt;0</formula>
    </cfRule>
  </conditionalFormatting>
  <conditionalFormatting sqref="N73">
    <cfRule type="expression" dxfId="3840" priority="587">
      <formula>$W73&gt;0</formula>
    </cfRule>
  </conditionalFormatting>
  <conditionalFormatting sqref="N75">
    <cfRule type="expression" dxfId="3839" priority="582" stopIfTrue="1">
      <formula>$D$67="- Select UKRI funder -"</formula>
    </cfRule>
  </conditionalFormatting>
  <conditionalFormatting sqref="N75">
    <cfRule type="notContainsBlanks" dxfId="3838" priority="583" stopIfTrue="1">
      <formula>LEN(TRIM(N75))&gt;0</formula>
    </cfRule>
  </conditionalFormatting>
  <conditionalFormatting sqref="N75">
    <cfRule type="expression" dxfId="3837" priority="584">
      <formula>$W75&gt;0</formula>
    </cfRule>
  </conditionalFormatting>
  <conditionalFormatting sqref="N77">
    <cfRule type="expression" dxfId="3836" priority="579" stopIfTrue="1">
      <formula>$D$77="- Select UKRI funder -"</formula>
    </cfRule>
  </conditionalFormatting>
  <conditionalFormatting sqref="N77">
    <cfRule type="notContainsBlanks" dxfId="3835" priority="580" stopIfTrue="1">
      <formula>LEN(TRIM(N77))&gt;0</formula>
    </cfRule>
  </conditionalFormatting>
  <conditionalFormatting sqref="N77">
    <cfRule type="expression" dxfId="3834" priority="581">
      <formula>$W77&gt;0</formula>
    </cfRule>
  </conditionalFormatting>
  <conditionalFormatting sqref="N79">
    <cfRule type="expression" dxfId="3833" priority="576" stopIfTrue="1">
      <formula>$D$77="- Select UKRI funder -"</formula>
    </cfRule>
  </conditionalFormatting>
  <conditionalFormatting sqref="N79">
    <cfRule type="notContainsBlanks" dxfId="3832" priority="577" stopIfTrue="1">
      <formula>LEN(TRIM(N79))&gt;0</formula>
    </cfRule>
  </conditionalFormatting>
  <conditionalFormatting sqref="N79">
    <cfRule type="expression" dxfId="3831" priority="578">
      <formula>$W79&gt;0</formula>
    </cfRule>
  </conditionalFormatting>
  <conditionalFormatting sqref="N81">
    <cfRule type="expression" dxfId="3830" priority="573" stopIfTrue="1">
      <formula>$D$77="- Select UKRI funder -"</formula>
    </cfRule>
  </conditionalFormatting>
  <conditionalFormatting sqref="N81">
    <cfRule type="notContainsBlanks" dxfId="3829" priority="574" stopIfTrue="1">
      <formula>LEN(TRIM(N81))&gt;0</formula>
    </cfRule>
  </conditionalFormatting>
  <conditionalFormatting sqref="N81">
    <cfRule type="expression" dxfId="3828" priority="575">
      <formula>$W81&gt;0</formula>
    </cfRule>
  </conditionalFormatting>
  <conditionalFormatting sqref="N83">
    <cfRule type="expression" dxfId="3827" priority="570" stopIfTrue="1">
      <formula>$D$77="- Select UKRI funder -"</formula>
    </cfRule>
  </conditionalFormatting>
  <conditionalFormatting sqref="N83">
    <cfRule type="notContainsBlanks" dxfId="3826" priority="571" stopIfTrue="1">
      <formula>LEN(TRIM(N83))&gt;0</formula>
    </cfRule>
  </conditionalFormatting>
  <conditionalFormatting sqref="N83">
    <cfRule type="expression" dxfId="3825" priority="572">
      <formula>$W83&gt;0</formula>
    </cfRule>
  </conditionalFormatting>
  <conditionalFormatting sqref="N85">
    <cfRule type="expression" dxfId="3824" priority="567" stopIfTrue="1">
      <formula>$D$77="- Select UKRI funder -"</formula>
    </cfRule>
  </conditionalFormatting>
  <conditionalFormatting sqref="N85">
    <cfRule type="notContainsBlanks" dxfId="3823" priority="568" stopIfTrue="1">
      <formula>LEN(TRIM(N85))&gt;0</formula>
    </cfRule>
  </conditionalFormatting>
  <conditionalFormatting sqref="N85">
    <cfRule type="expression" dxfId="3822" priority="569">
      <formula>$W85&gt;0</formula>
    </cfRule>
  </conditionalFormatting>
  <conditionalFormatting sqref="V96">
    <cfRule type="expression" dxfId="3821" priority="565" stopIfTrue="1">
      <formula>$Z$261&lt;21</formula>
    </cfRule>
  </conditionalFormatting>
  <conditionalFormatting sqref="R96:V96">
    <cfRule type="expression" dxfId="3820" priority="566">
      <formula>$D$94="- Select EU funder -"</formula>
    </cfRule>
  </conditionalFormatting>
  <conditionalFormatting sqref="V98">
    <cfRule type="expression" dxfId="3819" priority="563" stopIfTrue="1">
      <formula>$Z$261&lt;21</formula>
    </cfRule>
  </conditionalFormatting>
  <conditionalFormatting sqref="R98:V98">
    <cfRule type="expression" dxfId="3818" priority="564">
      <formula>$D$94="- Select EU funder -"</formula>
    </cfRule>
  </conditionalFormatting>
  <conditionalFormatting sqref="V100">
    <cfRule type="expression" dxfId="3817" priority="561" stopIfTrue="1">
      <formula>$Z$261&lt;21</formula>
    </cfRule>
  </conditionalFormatting>
  <conditionalFormatting sqref="R100:V100">
    <cfRule type="expression" dxfId="3816" priority="562">
      <formula>$D$94="- Select EU funder -"</formula>
    </cfRule>
  </conditionalFormatting>
  <conditionalFormatting sqref="V102">
    <cfRule type="expression" dxfId="3815" priority="559" stopIfTrue="1">
      <formula>$Z$261&lt;21</formula>
    </cfRule>
  </conditionalFormatting>
  <conditionalFormatting sqref="R102:V102">
    <cfRule type="expression" dxfId="3814" priority="560">
      <formula>$D$94="- Select EU funder -"</formula>
    </cfRule>
  </conditionalFormatting>
  <conditionalFormatting sqref="V104">
    <cfRule type="expression" dxfId="3813" priority="557" stopIfTrue="1">
      <formula>$Z$261&lt;21</formula>
    </cfRule>
  </conditionalFormatting>
  <conditionalFormatting sqref="R104:V104">
    <cfRule type="expression" dxfId="3812" priority="558">
      <formula>$D$94="- Select EU funder -"</formula>
    </cfRule>
  </conditionalFormatting>
  <conditionalFormatting sqref="V106">
    <cfRule type="expression" dxfId="3811" priority="555" stopIfTrue="1">
      <formula>$Z$261&lt;21</formula>
    </cfRule>
  </conditionalFormatting>
  <conditionalFormatting sqref="R106:V106">
    <cfRule type="expression" dxfId="3810" priority="556">
      <formula>$D$94="- Select EU funder -"</formula>
    </cfRule>
  </conditionalFormatting>
  <conditionalFormatting sqref="V108">
    <cfRule type="expression" dxfId="3809" priority="553" stopIfTrue="1">
      <formula>$Z$261&lt;21</formula>
    </cfRule>
  </conditionalFormatting>
  <conditionalFormatting sqref="R108:V108">
    <cfRule type="expression" dxfId="3808" priority="554">
      <formula>$D$94="- Select EU funder -"</formula>
    </cfRule>
  </conditionalFormatting>
  <conditionalFormatting sqref="V110">
    <cfRule type="expression" dxfId="3807" priority="551" stopIfTrue="1">
      <formula>$Z$261&lt;21</formula>
    </cfRule>
  </conditionalFormatting>
  <conditionalFormatting sqref="R110:V110">
    <cfRule type="expression" dxfId="3806" priority="552">
      <formula>$D$94="- Select EU funder -"</formula>
    </cfRule>
  </conditionalFormatting>
  <conditionalFormatting sqref="V112">
    <cfRule type="expression" dxfId="3805" priority="549" stopIfTrue="1">
      <formula>$Z$261&lt;21</formula>
    </cfRule>
  </conditionalFormatting>
  <conditionalFormatting sqref="R112:V112">
    <cfRule type="expression" dxfId="3804" priority="550">
      <formula>$D$94="- Select EU funder -"</formula>
    </cfRule>
  </conditionalFormatting>
  <conditionalFormatting sqref="V114">
    <cfRule type="expression" dxfId="3803" priority="547" stopIfTrue="1">
      <formula>$Z$261&lt;21</formula>
    </cfRule>
  </conditionalFormatting>
  <conditionalFormatting sqref="R114:V114">
    <cfRule type="expression" dxfId="3802" priority="548">
      <formula>$D$94="- Select EU funder -"</formula>
    </cfRule>
  </conditionalFormatting>
  <conditionalFormatting sqref="V116">
    <cfRule type="expression" dxfId="3801" priority="545" stopIfTrue="1">
      <formula>$Z$261&lt;21</formula>
    </cfRule>
  </conditionalFormatting>
  <conditionalFormatting sqref="R116:V116">
    <cfRule type="expression" dxfId="3800" priority="546">
      <formula>$D$94="- Select EU funder -"</formula>
    </cfRule>
  </conditionalFormatting>
  <conditionalFormatting sqref="V118">
    <cfRule type="expression" dxfId="3799" priority="543" stopIfTrue="1">
      <formula>$Z$261&lt;21</formula>
    </cfRule>
  </conditionalFormatting>
  <conditionalFormatting sqref="R118:V118">
    <cfRule type="expression" dxfId="3798" priority="544">
      <formula>$D$94="- Select EU funder -"</formula>
    </cfRule>
  </conditionalFormatting>
  <conditionalFormatting sqref="V120">
    <cfRule type="expression" dxfId="3797" priority="541" stopIfTrue="1">
      <formula>$Z$261&lt;21</formula>
    </cfRule>
  </conditionalFormatting>
  <conditionalFormatting sqref="R120:V120">
    <cfRule type="expression" dxfId="3796" priority="542">
      <formula>$D$94="- Select EU funder -"</formula>
    </cfRule>
  </conditionalFormatting>
  <conditionalFormatting sqref="V122">
    <cfRule type="expression" dxfId="3795" priority="539" stopIfTrue="1">
      <formula>$Z$261&lt;21</formula>
    </cfRule>
  </conditionalFormatting>
  <conditionalFormatting sqref="R122:V122">
    <cfRule type="expression" dxfId="3794" priority="540">
      <formula>$D$94="- Select EU funder -"</formula>
    </cfRule>
  </conditionalFormatting>
  <conditionalFormatting sqref="V124">
    <cfRule type="expression" dxfId="3793" priority="537" stopIfTrue="1">
      <formula>$Z$261&lt;21</formula>
    </cfRule>
  </conditionalFormatting>
  <conditionalFormatting sqref="R124:V124">
    <cfRule type="expression" dxfId="3792" priority="538">
      <formula>$D$124="- Select EU funder -"</formula>
    </cfRule>
  </conditionalFormatting>
  <conditionalFormatting sqref="V126">
    <cfRule type="expression" dxfId="3791" priority="535" stopIfTrue="1">
      <formula>$Z$261&lt;21</formula>
    </cfRule>
  </conditionalFormatting>
  <conditionalFormatting sqref="R126:V126">
    <cfRule type="expression" dxfId="3790" priority="536">
      <formula>$D$124="- Select EU funder -"</formula>
    </cfRule>
  </conditionalFormatting>
  <conditionalFormatting sqref="V128">
    <cfRule type="expression" dxfId="3789" priority="533" stopIfTrue="1">
      <formula>$Z$261&lt;21</formula>
    </cfRule>
  </conditionalFormatting>
  <conditionalFormatting sqref="R128:V128">
    <cfRule type="expression" dxfId="3788" priority="534">
      <formula>$D$124="- Select EU funder -"</formula>
    </cfRule>
  </conditionalFormatting>
  <conditionalFormatting sqref="V130">
    <cfRule type="expression" dxfId="3787" priority="531" stopIfTrue="1">
      <formula>$Z$261&lt;21</formula>
    </cfRule>
  </conditionalFormatting>
  <conditionalFormatting sqref="R130:V130">
    <cfRule type="expression" dxfId="3786" priority="532">
      <formula>$D$124="- Select EU funder -"</formula>
    </cfRule>
  </conditionalFormatting>
  <conditionalFormatting sqref="V132">
    <cfRule type="expression" dxfId="3785" priority="529" stopIfTrue="1">
      <formula>$Z$261&lt;21</formula>
    </cfRule>
  </conditionalFormatting>
  <conditionalFormatting sqref="R132:V132">
    <cfRule type="expression" dxfId="3784" priority="530">
      <formula>$D$124="- Select EU funder -"</formula>
    </cfRule>
  </conditionalFormatting>
  <conditionalFormatting sqref="V134">
    <cfRule type="expression" dxfId="3783" priority="527" stopIfTrue="1">
      <formula>$Z$261&lt;21</formula>
    </cfRule>
  </conditionalFormatting>
  <conditionalFormatting sqref="R134:V134">
    <cfRule type="expression" dxfId="3782" priority="528">
      <formula>$D$124="- Select EU funder -"</formula>
    </cfRule>
  </conditionalFormatting>
  <conditionalFormatting sqref="V136">
    <cfRule type="expression" dxfId="3781" priority="525" stopIfTrue="1">
      <formula>$Z$261&lt;21</formula>
    </cfRule>
  </conditionalFormatting>
  <conditionalFormatting sqref="R136:V136">
    <cfRule type="expression" dxfId="3780" priority="526">
      <formula>$D$124="- Select EU funder -"</formula>
    </cfRule>
  </conditionalFormatting>
  <conditionalFormatting sqref="V138">
    <cfRule type="expression" dxfId="3779" priority="523" stopIfTrue="1">
      <formula>$Z$261&lt;21</formula>
    </cfRule>
  </conditionalFormatting>
  <conditionalFormatting sqref="R138:V138">
    <cfRule type="expression" dxfId="3778" priority="524">
      <formula>$D$124="- Select EU funder -"</formula>
    </cfRule>
  </conditionalFormatting>
  <conditionalFormatting sqref="V140">
    <cfRule type="expression" dxfId="3777" priority="521" stopIfTrue="1">
      <formula>$Z$261&lt;21</formula>
    </cfRule>
  </conditionalFormatting>
  <conditionalFormatting sqref="R140:V140">
    <cfRule type="expression" dxfId="3776" priority="522">
      <formula>$D$124="- Select EU funder -"</formula>
    </cfRule>
  </conditionalFormatting>
  <conditionalFormatting sqref="V142">
    <cfRule type="expression" dxfId="3775" priority="519" stopIfTrue="1">
      <formula>$Z$261&lt;21</formula>
    </cfRule>
  </conditionalFormatting>
  <conditionalFormatting sqref="R142:V142">
    <cfRule type="expression" dxfId="3774" priority="520">
      <formula>$D$124="- Select EU funder -"</formula>
    </cfRule>
  </conditionalFormatting>
  <conditionalFormatting sqref="V144">
    <cfRule type="expression" dxfId="3773" priority="517" stopIfTrue="1">
      <formula>$Z$261&lt;21</formula>
    </cfRule>
  </conditionalFormatting>
  <conditionalFormatting sqref="R144:V144">
    <cfRule type="expression" dxfId="3772" priority="518">
      <formula>$D$124="- Select EU funder -"</formula>
    </cfRule>
  </conditionalFormatting>
  <conditionalFormatting sqref="V146">
    <cfRule type="expression" dxfId="3771" priority="515" stopIfTrue="1">
      <formula>$Z$261&lt;21</formula>
    </cfRule>
  </conditionalFormatting>
  <conditionalFormatting sqref="R146:V146">
    <cfRule type="expression" dxfId="3770" priority="516">
      <formula>$D$124="- Select EU funder -"</formula>
    </cfRule>
  </conditionalFormatting>
  <conditionalFormatting sqref="V148">
    <cfRule type="expression" dxfId="3769" priority="513" stopIfTrue="1">
      <formula>$Z$261&lt;21</formula>
    </cfRule>
  </conditionalFormatting>
  <conditionalFormatting sqref="R148:V148">
    <cfRule type="expression" dxfId="3768" priority="514">
      <formula>$D$124="- Select EU funder -"</formula>
    </cfRule>
  </conditionalFormatting>
  <conditionalFormatting sqref="V150">
    <cfRule type="expression" dxfId="3767" priority="511" stopIfTrue="1">
      <formula>$Z$261&lt;21</formula>
    </cfRule>
  </conditionalFormatting>
  <conditionalFormatting sqref="R150:V150">
    <cfRule type="expression" dxfId="3766" priority="512">
      <formula>$D$124="- Select EU funder -"</formula>
    </cfRule>
  </conditionalFormatting>
  <conditionalFormatting sqref="V152">
    <cfRule type="expression" dxfId="3765" priority="509" stopIfTrue="1">
      <formula>$Z$261&lt;21</formula>
    </cfRule>
  </conditionalFormatting>
  <conditionalFormatting sqref="R152:V152">
    <cfRule type="expression" dxfId="3764" priority="510">
      <formula>$D$124="- Select EU funder -"</formula>
    </cfRule>
  </conditionalFormatting>
  <conditionalFormatting sqref="V154">
    <cfRule type="expression" dxfId="3763" priority="507" stopIfTrue="1">
      <formula>$Z$261&lt;21</formula>
    </cfRule>
  </conditionalFormatting>
  <conditionalFormatting sqref="R154:V154">
    <cfRule type="expression" dxfId="3762" priority="508">
      <formula>$D$154="- Select EU funder -"</formula>
    </cfRule>
  </conditionalFormatting>
  <conditionalFormatting sqref="V156">
    <cfRule type="expression" dxfId="3761" priority="505" stopIfTrue="1">
      <formula>$Z$261&lt;21</formula>
    </cfRule>
  </conditionalFormatting>
  <conditionalFormatting sqref="R156:V156">
    <cfRule type="expression" dxfId="3760" priority="506">
      <formula>$D$154="- Select EU funder -"</formula>
    </cfRule>
  </conditionalFormatting>
  <conditionalFormatting sqref="V158">
    <cfRule type="expression" dxfId="3759" priority="503" stopIfTrue="1">
      <formula>$Z$261&lt;21</formula>
    </cfRule>
  </conditionalFormatting>
  <conditionalFormatting sqref="R158:V158">
    <cfRule type="expression" dxfId="3758" priority="504">
      <formula>$D$154="- Select EU funder -"</formula>
    </cfRule>
  </conditionalFormatting>
  <conditionalFormatting sqref="V160">
    <cfRule type="expression" dxfId="3757" priority="501" stopIfTrue="1">
      <formula>$Z$261&lt;21</formula>
    </cfRule>
  </conditionalFormatting>
  <conditionalFormatting sqref="R160:V160">
    <cfRule type="expression" dxfId="3756" priority="502">
      <formula>$D$154="- Select EU funder -"</formula>
    </cfRule>
  </conditionalFormatting>
  <conditionalFormatting sqref="V162">
    <cfRule type="expression" dxfId="3755" priority="499" stopIfTrue="1">
      <formula>$Z$261&lt;21</formula>
    </cfRule>
  </conditionalFormatting>
  <conditionalFormatting sqref="R162:V162">
    <cfRule type="expression" dxfId="3754" priority="500">
      <formula>$D$154="- Select EU funder -"</formula>
    </cfRule>
  </conditionalFormatting>
  <conditionalFormatting sqref="V164">
    <cfRule type="expression" dxfId="3753" priority="497" stopIfTrue="1">
      <formula>$Z$261&lt;21</formula>
    </cfRule>
  </conditionalFormatting>
  <conditionalFormatting sqref="R164:V164">
    <cfRule type="expression" dxfId="3752" priority="498">
      <formula>$D$154="- Select EU funder -"</formula>
    </cfRule>
  </conditionalFormatting>
  <conditionalFormatting sqref="V166">
    <cfRule type="expression" dxfId="3751" priority="495" stopIfTrue="1">
      <formula>$Z$261&lt;21</formula>
    </cfRule>
  </conditionalFormatting>
  <conditionalFormatting sqref="R166:V166">
    <cfRule type="expression" dxfId="3750" priority="496">
      <formula>$D$154="- Select EU funder -"</formula>
    </cfRule>
  </conditionalFormatting>
  <conditionalFormatting sqref="V168">
    <cfRule type="expression" dxfId="3749" priority="493" stopIfTrue="1">
      <formula>$Z$261&lt;21</formula>
    </cfRule>
  </conditionalFormatting>
  <conditionalFormatting sqref="R168:V168">
    <cfRule type="expression" dxfId="3748" priority="494">
      <formula>$D$154="- Select EU funder -"</formula>
    </cfRule>
  </conditionalFormatting>
  <conditionalFormatting sqref="V170">
    <cfRule type="expression" dxfId="3747" priority="491" stopIfTrue="1">
      <formula>$Z$261&lt;21</formula>
    </cfRule>
  </conditionalFormatting>
  <conditionalFormatting sqref="R170:V170">
    <cfRule type="expression" dxfId="3746" priority="492">
      <formula>$D$154="- Select EU funder -"</formula>
    </cfRule>
  </conditionalFormatting>
  <conditionalFormatting sqref="V172">
    <cfRule type="expression" dxfId="3745" priority="489" stopIfTrue="1">
      <formula>$Z$261&lt;21</formula>
    </cfRule>
  </conditionalFormatting>
  <conditionalFormatting sqref="R172:V172">
    <cfRule type="expression" dxfId="3744" priority="490">
      <formula>$D$154="- Select EU funder -"</formula>
    </cfRule>
  </conditionalFormatting>
  <conditionalFormatting sqref="V174">
    <cfRule type="expression" dxfId="3743" priority="487" stopIfTrue="1">
      <formula>$Z$261&lt;21</formula>
    </cfRule>
  </conditionalFormatting>
  <conditionalFormatting sqref="R174:V174">
    <cfRule type="expression" dxfId="3742" priority="488">
      <formula>$D$154="- Select EU funder -"</formula>
    </cfRule>
  </conditionalFormatting>
  <conditionalFormatting sqref="V176">
    <cfRule type="expression" dxfId="3741" priority="485" stopIfTrue="1">
      <formula>$Z$261&lt;21</formula>
    </cfRule>
  </conditionalFormatting>
  <conditionalFormatting sqref="R176:V176">
    <cfRule type="expression" dxfId="3740" priority="486">
      <formula>$D$154="- Select EU funder -"</formula>
    </cfRule>
  </conditionalFormatting>
  <conditionalFormatting sqref="V178">
    <cfRule type="expression" dxfId="3739" priority="483" stopIfTrue="1">
      <formula>$Z$261&lt;21</formula>
    </cfRule>
  </conditionalFormatting>
  <conditionalFormatting sqref="R178:V178">
    <cfRule type="expression" dxfId="3738" priority="484">
      <formula>$D$154="- Select EU funder -"</formula>
    </cfRule>
  </conditionalFormatting>
  <conditionalFormatting sqref="V180">
    <cfRule type="expression" dxfId="3737" priority="481" stopIfTrue="1">
      <formula>$Z$261&lt;21</formula>
    </cfRule>
  </conditionalFormatting>
  <conditionalFormatting sqref="R180:V180">
    <cfRule type="expression" dxfId="3736" priority="482">
      <formula>$D$154="- Select EU funder -"</formula>
    </cfRule>
  </conditionalFormatting>
  <conditionalFormatting sqref="V182">
    <cfRule type="expression" dxfId="3735" priority="479" stopIfTrue="1">
      <formula>$Z$261&lt;21</formula>
    </cfRule>
  </conditionalFormatting>
  <conditionalFormatting sqref="R182:V182">
    <cfRule type="expression" dxfId="3734" priority="480">
      <formula>$D$154="- Select EU funder -"</formula>
    </cfRule>
  </conditionalFormatting>
  <conditionalFormatting sqref="V184">
    <cfRule type="expression" dxfId="3733" priority="477" stopIfTrue="1">
      <formula>$Z$261&lt;21</formula>
    </cfRule>
  </conditionalFormatting>
  <conditionalFormatting sqref="R184:V184">
    <cfRule type="expression" dxfId="3732" priority="478">
      <formula>$D$184="- Select EU funder -"</formula>
    </cfRule>
  </conditionalFormatting>
  <conditionalFormatting sqref="V186">
    <cfRule type="expression" dxfId="3731" priority="475" stopIfTrue="1">
      <formula>$Z$261&lt;21</formula>
    </cfRule>
  </conditionalFormatting>
  <conditionalFormatting sqref="R186:V186">
    <cfRule type="expression" dxfId="3730" priority="476">
      <formula>$D$184="- Select EU funder -"</formula>
    </cfRule>
  </conditionalFormatting>
  <conditionalFormatting sqref="V188">
    <cfRule type="expression" dxfId="3729" priority="473" stopIfTrue="1">
      <formula>$Z$261&lt;21</formula>
    </cfRule>
  </conditionalFormatting>
  <conditionalFormatting sqref="R188:V188">
    <cfRule type="expression" dxfId="3728" priority="474">
      <formula>$D$184="- Select EU funder -"</formula>
    </cfRule>
  </conditionalFormatting>
  <conditionalFormatting sqref="V190">
    <cfRule type="expression" dxfId="3727" priority="471" stopIfTrue="1">
      <formula>$Z$261&lt;21</formula>
    </cfRule>
  </conditionalFormatting>
  <conditionalFormatting sqref="R190:V190">
    <cfRule type="expression" dxfId="3726" priority="472">
      <formula>$D$184="- Select EU funder -"</formula>
    </cfRule>
  </conditionalFormatting>
  <conditionalFormatting sqref="V192">
    <cfRule type="expression" dxfId="3725" priority="469" stopIfTrue="1">
      <formula>$Z$261&lt;21</formula>
    </cfRule>
  </conditionalFormatting>
  <conditionalFormatting sqref="R192:V192">
    <cfRule type="expression" dxfId="3724" priority="470">
      <formula>$D$184="- Select EU funder -"</formula>
    </cfRule>
  </conditionalFormatting>
  <conditionalFormatting sqref="V194">
    <cfRule type="expression" dxfId="3723" priority="467" stopIfTrue="1">
      <formula>$Z$261&lt;21</formula>
    </cfRule>
  </conditionalFormatting>
  <conditionalFormatting sqref="R194:V194">
    <cfRule type="expression" dxfId="3722" priority="468">
      <formula>$D$184="- Select EU funder -"</formula>
    </cfRule>
  </conditionalFormatting>
  <conditionalFormatting sqref="V196">
    <cfRule type="expression" dxfId="3721" priority="465" stopIfTrue="1">
      <formula>$Z$261&lt;21</formula>
    </cfRule>
  </conditionalFormatting>
  <conditionalFormatting sqref="R196:V196">
    <cfRule type="expression" dxfId="3720" priority="466">
      <formula>$D$184="- Select EU funder -"</formula>
    </cfRule>
  </conditionalFormatting>
  <conditionalFormatting sqref="V198">
    <cfRule type="expression" dxfId="3719" priority="463" stopIfTrue="1">
      <formula>$Z$261&lt;21</formula>
    </cfRule>
  </conditionalFormatting>
  <conditionalFormatting sqref="R198:V198">
    <cfRule type="expression" dxfId="3718" priority="464">
      <formula>$D$184="- Select EU funder -"</formula>
    </cfRule>
  </conditionalFormatting>
  <conditionalFormatting sqref="V200">
    <cfRule type="expression" dxfId="3717" priority="461" stopIfTrue="1">
      <formula>$Z$261&lt;21</formula>
    </cfRule>
  </conditionalFormatting>
  <conditionalFormatting sqref="R200:V200">
    <cfRule type="expression" dxfId="3716" priority="462">
      <formula>$D$184="- Select EU funder -"</formula>
    </cfRule>
  </conditionalFormatting>
  <conditionalFormatting sqref="V202">
    <cfRule type="expression" dxfId="3715" priority="459" stopIfTrue="1">
      <formula>$Z$261&lt;21</formula>
    </cfRule>
  </conditionalFormatting>
  <conditionalFormatting sqref="R202:V202">
    <cfRule type="expression" dxfId="3714" priority="460">
      <formula>$D$184="- Select EU funder -"</formula>
    </cfRule>
  </conditionalFormatting>
  <conditionalFormatting sqref="V204">
    <cfRule type="expression" dxfId="3713" priority="457" stopIfTrue="1">
      <formula>$Z$261&lt;21</formula>
    </cfRule>
  </conditionalFormatting>
  <conditionalFormatting sqref="R204:V204">
    <cfRule type="expression" dxfId="3712" priority="458">
      <formula>$D$184="- Select EU funder -"</formula>
    </cfRule>
  </conditionalFormatting>
  <conditionalFormatting sqref="V206">
    <cfRule type="expression" dxfId="3711" priority="455" stopIfTrue="1">
      <formula>$Z$261&lt;21</formula>
    </cfRule>
  </conditionalFormatting>
  <conditionalFormatting sqref="R206:V206">
    <cfRule type="expression" dxfId="3710" priority="456">
      <formula>$D$184="- Select EU funder -"</formula>
    </cfRule>
  </conditionalFormatting>
  <conditionalFormatting sqref="V208">
    <cfRule type="expression" dxfId="3709" priority="453" stopIfTrue="1">
      <formula>$Z$261&lt;21</formula>
    </cfRule>
  </conditionalFormatting>
  <conditionalFormatting sqref="R208:V208">
    <cfRule type="expression" dxfId="3708" priority="454">
      <formula>$D$184="- Select EU funder -"</formula>
    </cfRule>
  </conditionalFormatting>
  <conditionalFormatting sqref="V210">
    <cfRule type="expression" dxfId="3707" priority="451" stopIfTrue="1">
      <formula>$Z$261&lt;21</formula>
    </cfRule>
  </conditionalFormatting>
  <conditionalFormatting sqref="R210:V210">
    <cfRule type="expression" dxfId="3706" priority="452">
      <formula>$D$184="- Select EU funder -"</formula>
    </cfRule>
  </conditionalFormatting>
  <conditionalFormatting sqref="V212">
    <cfRule type="expression" dxfId="3705" priority="449" stopIfTrue="1">
      <formula>$Z$261&lt;21</formula>
    </cfRule>
  </conditionalFormatting>
  <conditionalFormatting sqref="R212:V212">
    <cfRule type="expression" dxfId="3704" priority="450">
      <formula>$D$184="- Select EU funder -"</formula>
    </cfRule>
  </conditionalFormatting>
  <conditionalFormatting sqref="N94">
    <cfRule type="expression" dxfId="3703" priority="446" stopIfTrue="1">
      <formula>$D$94="- Select EU funder -"</formula>
    </cfRule>
  </conditionalFormatting>
  <conditionalFormatting sqref="N94">
    <cfRule type="notContainsBlanks" dxfId="3702" priority="447" stopIfTrue="1">
      <formula>LEN(TRIM(N94))&gt;0</formula>
    </cfRule>
  </conditionalFormatting>
  <conditionalFormatting sqref="N94">
    <cfRule type="expression" dxfId="3701" priority="448">
      <formula>$W94&gt;0</formula>
    </cfRule>
  </conditionalFormatting>
  <conditionalFormatting sqref="P94">
    <cfRule type="expression" dxfId="3700" priority="443" stopIfTrue="1">
      <formula>$D$94="- Select EU funder -"</formula>
    </cfRule>
  </conditionalFormatting>
  <conditionalFormatting sqref="P94">
    <cfRule type="containsText" dxfId="3699" priority="444" stopIfTrue="1" operator="containsText" text="WP">
      <formula>NOT(ISERROR(SEARCH("WP",P94)))</formula>
    </cfRule>
  </conditionalFormatting>
  <conditionalFormatting sqref="P94">
    <cfRule type="expression" dxfId="3698" priority="445">
      <formula>$W94&gt;0</formula>
    </cfRule>
  </conditionalFormatting>
  <conditionalFormatting sqref="N96">
    <cfRule type="expression" dxfId="3697" priority="440" stopIfTrue="1">
      <formula>$D$94="- Select EU funder -"</formula>
    </cfRule>
  </conditionalFormatting>
  <conditionalFormatting sqref="N96">
    <cfRule type="notContainsBlanks" dxfId="3696" priority="441" stopIfTrue="1">
      <formula>LEN(TRIM(N96))&gt;0</formula>
    </cfRule>
  </conditionalFormatting>
  <conditionalFormatting sqref="N96">
    <cfRule type="expression" dxfId="3695" priority="442">
      <formula>$W96&gt;0</formula>
    </cfRule>
  </conditionalFormatting>
  <conditionalFormatting sqref="P96">
    <cfRule type="expression" dxfId="3694" priority="437" stopIfTrue="1">
      <formula>$D$94="- Select EU funder -"</formula>
    </cfRule>
  </conditionalFormatting>
  <conditionalFormatting sqref="P96">
    <cfRule type="containsText" dxfId="3693" priority="438" stopIfTrue="1" operator="containsText" text="WP">
      <formula>NOT(ISERROR(SEARCH("WP",P96)))</formula>
    </cfRule>
  </conditionalFormatting>
  <conditionalFormatting sqref="P96">
    <cfRule type="expression" dxfId="3692" priority="439">
      <formula>$W96&gt;0</formula>
    </cfRule>
  </conditionalFormatting>
  <conditionalFormatting sqref="N98">
    <cfRule type="expression" dxfId="3691" priority="434" stopIfTrue="1">
      <formula>$D$94="- Select EU funder -"</formula>
    </cfRule>
  </conditionalFormatting>
  <conditionalFormatting sqref="N98">
    <cfRule type="notContainsBlanks" dxfId="3690" priority="435" stopIfTrue="1">
      <formula>LEN(TRIM(N98))&gt;0</formula>
    </cfRule>
  </conditionalFormatting>
  <conditionalFormatting sqref="N98">
    <cfRule type="expression" dxfId="3689" priority="436">
      <formula>$W98&gt;0</formula>
    </cfRule>
  </conditionalFormatting>
  <conditionalFormatting sqref="P98">
    <cfRule type="expression" dxfId="3688" priority="431" stopIfTrue="1">
      <formula>$D$94="- Select EU funder -"</formula>
    </cfRule>
  </conditionalFormatting>
  <conditionalFormatting sqref="P98">
    <cfRule type="containsText" dxfId="3687" priority="432" stopIfTrue="1" operator="containsText" text="WP">
      <formula>NOT(ISERROR(SEARCH("WP",P98)))</formula>
    </cfRule>
  </conditionalFormatting>
  <conditionalFormatting sqref="P98">
    <cfRule type="expression" dxfId="3686" priority="433">
      <formula>$W98&gt;0</formula>
    </cfRule>
  </conditionalFormatting>
  <conditionalFormatting sqref="N100">
    <cfRule type="expression" dxfId="3685" priority="428" stopIfTrue="1">
      <formula>$D$94="- Select EU funder -"</formula>
    </cfRule>
  </conditionalFormatting>
  <conditionalFormatting sqref="N100">
    <cfRule type="notContainsBlanks" dxfId="3684" priority="429" stopIfTrue="1">
      <formula>LEN(TRIM(N100))&gt;0</formula>
    </cfRule>
  </conditionalFormatting>
  <conditionalFormatting sqref="N100">
    <cfRule type="expression" dxfId="3683" priority="430">
      <formula>$W100&gt;0</formula>
    </cfRule>
  </conditionalFormatting>
  <conditionalFormatting sqref="P100">
    <cfRule type="expression" dxfId="3682" priority="425" stopIfTrue="1">
      <formula>$D$94="- Select EU funder -"</formula>
    </cfRule>
  </conditionalFormatting>
  <conditionalFormatting sqref="P100">
    <cfRule type="containsText" dxfId="3681" priority="426" stopIfTrue="1" operator="containsText" text="WP">
      <formula>NOT(ISERROR(SEARCH("WP",P100)))</formula>
    </cfRule>
  </conditionalFormatting>
  <conditionalFormatting sqref="P100">
    <cfRule type="expression" dxfId="3680" priority="427">
      <formula>$W100&gt;0</formula>
    </cfRule>
  </conditionalFormatting>
  <conditionalFormatting sqref="N102">
    <cfRule type="expression" dxfId="3679" priority="422" stopIfTrue="1">
      <formula>$D$94="- Select EU funder -"</formula>
    </cfRule>
  </conditionalFormatting>
  <conditionalFormatting sqref="N102">
    <cfRule type="notContainsBlanks" dxfId="3678" priority="423" stopIfTrue="1">
      <formula>LEN(TRIM(N102))&gt;0</formula>
    </cfRule>
  </conditionalFormatting>
  <conditionalFormatting sqref="N102">
    <cfRule type="expression" dxfId="3677" priority="424">
      <formula>$W102&gt;0</formula>
    </cfRule>
  </conditionalFormatting>
  <conditionalFormatting sqref="P102">
    <cfRule type="expression" dxfId="3676" priority="419" stopIfTrue="1">
      <formula>$D$94="- Select EU funder -"</formula>
    </cfRule>
  </conditionalFormatting>
  <conditionalFormatting sqref="P102">
    <cfRule type="containsText" dxfId="3675" priority="420" stopIfTrue="1" operator="containsText" text="WP">
      <formula>NOT(ISERROR(SEARCH("WP",P102)))</formula>
    </cfRule>
  </conditionalFormatting>
  <conditionalFormatting sqref="P102">
    <cfRule type="expression" dxfId="3674" priority="421">
      <formula>$W102&gt;0</formula>
    </cfRule>
  </conditionalFormatting>
  <conditionalFormatting sqref="N104">
    <cfRule type="expression" dxfId="3673" priority="416" stopIfTrue="1">
      <formula>$D$94="- Select EU funder -"</formula>
    </cfRule>
  </conditionalFormatting>
  <conditionalFormatting sqref="N104">
    <cfRule type="notContainsBlanks" dxfId="3672" priority="417" stopIfTrue="1">
      <formula>LEN(TRIM(N104))&gt;0</formula>
    </cfRule>
  </conditionalFormatting>
  <conditionalFormatting sqref="N104">
    <cfRule type="expression" dxfId="3671" priority="418">
      <formula>$W104&gt;0</formula>
    </cfRule>
  </conditionalFormatting>
  <conditionalFormatting sqref="P104">
    <cfRule type="expression" dxfId="3670" priority="413" stopIfTrue="1">
      <formula>$D$94="- Select EU funder -"</formula>
    </cfRule>
  </conditionalFormatting>
  <conditionalFormatting sqref="P104">
    <cfRule type="containsText" dxfId="3669" priority="414" stopIfTrue="1" operator="containsText" text="WP">
      <formula>NOT(ISERROR(SEARCH("WP",P104)))</formula>
    </cfRule>
  </conditionalFormatting>
  <conditionalFormatting sqref="P104">
    <cfRule type="expression" dxfId="3668" priority="415">
      <formula>$W104&gt;0</formula>
    </cfRule>
  </conditionalFormatting>
  <conditionalFormatting sqref="N106">
    <cfRule type="expression" dxfId="3667" priority="410" stopIfTrue="1">
      <formula>$D$94="- Select EU funder -"</formula>
    </cfRule>
  </conditionalFormatting>
  <conditionalFormatting sqref="N106">
    <cfRule type="notContainsBlanks" dxfId="3666" priority="411" stopIfTrue="1">
      <formula>LEN(TRIM(N106))&gt;0</formula>
    </cfRule>
  </conditionalFormatting>
  <conditionalFormatting sqref="N106">
    <cfRule type="expression" dxfId="3665" priority="412">
      <formula>$W106&gt;0</formula>
    </cfRule>
  </conditionalFormatting>
  <conditionalFormatting sqref="P106">
    <cfRule type="expression" dxfId="3664" priority="407" stopIfTrue="1">
      <formula>$D$94="- Select EU funder -"</formula>
    </cfRule>
  </conditionalFormatting>
  <conditionalFormatting sqref="P106">
    <cfRule type="containsText" dxfId="3663" priority="408" stopIfTrue="1" operator="containsText" text="WP">
      <formula>NOT(ISERROR(SEARCH("WP",P106)))</formula>
    </cfRule>
  </conditionalFormatting>
  <conditionalFormatting sqref="P106">
    <cfRule type="expression" dxfId="3662" priority="409">
      <formula>$W106&gt;0</formula>
    </cfRule>
  </conditionalFormatting>
  <conditionalFormatting sqref="N108">
    <cfRule type="expression" dxfId="3661" priority="404" stopIfTrue="1">
      <formula>$D$94="- Select EU funder -"</formula>
    </cfRule>
  </conditionalFormatting>
  <conditionalFormatting sqref="N108">
    <cfRule type="notContainsBlanks" dxfId="3660" priority="405" stopIfTrue="1">
      <formula>LEN(TRIM(N108))&gt;0</formula>
    </cfRule>
  </conditionalFormatting>
  <conditionalFormatting sqref="N108">
    <cfRule type="expression" dxfId="3659" priority="406">
      <formula>$W108&gt;0</formula>
    </cfRule>
  </conditionalFormatting>
  <conditionalFormatting sqref="P108">
    <cfRule type="expression" dxfId="3658" priority="401" stopIfTrue="1">
      <formula>$D$94="- Select EU funder -"</formula>
    </cfRule>
  </conditionalFormatting>
  <conditionalFormatting sqref="P108">
    <cfRule type="containsText" dxfId="3657" priority="402" stopIfTrue="1" operator="containsText" text="WP">
      <formula>NOT(ISERROR(SEARCH("WP",P108)))</formula>
    </cfRule>
  </conditionalFormatting>
  <conditionalFormatting sqref="P108">
    <cfRule type="expression" dxfId="3656" priority="403">
      <formula>$W108&gt;0</formula>
    </cfRule>
  </conditionalFormatting>
  <conditionalFormatting sqref="N110">
    <cfRule type="expression" dxfId="3655" priority="398" stopIfTrue="1">
      <formula>$D$94="- Select EU funder -"</formula>
    </cfRule>
  </conditionalFormatting>
  <conditionalFormatting sqref="N110">
    <cfRule type="notContainsBlanks" dxfId="3654" priority="399" stopIfTrue="1">
      <formula>LEN(TRIM(N110))&gt;0</formula>
    </cfRule>
  </conditionalFormatting>
  <conditionalFormatting sqref="N110">
    <cfRule type="expression" dxfId="3653" priority="400">
      <formula>$W110&gt;0</formula>
    </cfRule>
  </conditionalFormatting>
  <conditionalFormatting sqref="P110">
    <cfRule type="expression" dxfId="3652" priority="395" stopIfTrue="1">
      <formula>$D$94="- Select EU funder -"</formula>
    </cfRule>
  </conditionalFormatting>
  <conditionalFormatting sqref="P110">
    <cfRule type="containsText" dxfId="3651" priority="396" stopIfTrue="1" operator="containsText" text="WP">
      <formula>NOT(ISERROR(SEARCH("WP",P110)))</formula>
    </cfRule>
  </conditionalFormatting>
  <conditionalFormatting sqref="P110">
    <cfRule type="expression" dxfId="3650" priority="397">
      <formula>$W110&gt;0</formula>
    </cfRule>
  </conditionalFormatting>
  <conditionalFormatting sqref="N112">
    <cfRule type="expression" dxfId="3649" priority="392" stopIfTrue="1">
      <formula>$D$94="- Select EU funder -"</formula>
    </cfRule>
  </conditionalFormatting>
  <conditionalFormatting sqref="N112">
    <cfRule type="notContainsBlanks" dxfId="3648" priority="393" stopIfTrue="1">
      <formula>LEN(TRIM(N112))&gt;0</formula>
    </cfRule>
  </conditionalFormatting>
  <conditionalFormatting sqref="N112">
    <cfRule type="expression" dxfId="3647" priority="394">
      <formula>$W112&gt;0</formula>
    </cfRule>
  </conditionalFormatting>
  <conditionalFormatting sqref="P112">
    <cfRule type="expression" dxfId="3646" priority="389" stopIfTrue="1">
      <formula>$D$94="- Select EU funder -"</formula>
    </cfRule>
  </conditionalFormatting>
  <conditionalFormatting sqref="P112">
    <cfRule type="containsText" dxfId="3645" priority="390" stopIfTrue="1" operator="containsText" text="WP">
      <formula>NOT(ISERROR(SEARCH("WP",P112)))</formula>
    </cfRule>
  </conditionalFormatting>
  <conditionalFormatting sqref="P112">
    <cfRule type="expression" dxfId="3644" priority="391">
      <formula>$W112&gt;0</formula>
    </cfRule>
  </conditionalFormatting>
  <conditionalFormatting sqref="N114">
    <cfRule type="expression" dxfId="3643" priority="386" stopIfTrue="1">
      <formula>$D$94="- Select EU funder -"</formula>
    </cfRule>
  </conditionalFormatting>
  <conditionalFormatting sqref="N114">
    <cfRule type="notContainsBlanks" dxfId="3642" priority="387" stopIfTrue="1">
      <formula>LEN(TRIM(N114))&gt;0</formula>
    </cfRule>
  </conditionalFormatting>
  <conditionalFormatting sqref="N114">
    <cfRule type="expression" dxfId="3641" priority="388">
      <formula>$W114&gt;0</formula>
    </cfRule>
  </conditionalFormatting>
  <conditionalFormatting sqref="P114">
    <cfRule type="expression" dxfId="3640" priority="383" stopIfTrue="1">
      <formula>$D$94="- Select EU funder -"</formula>
    </cfRule>
  </conditionalFormatting>
  <conditionalFormatting sqref="P114">
    <cfRule type="containsText" dxfId="3639" priority="384" stopIfTrue="1" operator="containsText" text="WP">
      <formula>NOT(ISERROR(SEARCH("WP",P114)))</formula>
    </cfRule>
  </conditionalFormatting>
  <conditionalFormatting sqref="P114">
    <cfRule type="expression" dxfId="3638" priority="385">
      <formula>$W114&gt;0</formula>
    </cfRule>
  </conditionalFormatting>
  <conditionalFormatting sqref="N116">
    <cfRule type="expression" dxfId="3637" priority="380" stopIfTrue="1">
      <formula>$D$94="- Select EU funder -"</formula>
    </cfRule>
  </conditionalFormatting>
  <conditionalFormatting sqref="N116">
    <cfRule type="notContainsBlanks" dxfId="3636" priority="381" stopIfTrue="1">
      <formula>LEN(TRIM(N116))&gt;0</formula>
    </cfRule>
  </conditionalFormatting>
  <conditionalFormatting sqref="N116">
    <cfRule type="expression" dxfId="3635" priority="382">
      <formula>$W116&gt;0</formula>
    </cfRule>
  </conditionalFormatting>
  <conditionalFormatting sqref="P116">
    <cfRule type="expression" dxfId="3634" priority="377" stopIfTrue="1">
      <formula>$D$94="- Select EU funder -"</formula>
    </cfRule>
  </conditionalFormatting>
  <conditionalFormatting sqref="P116">
    <cfRule type="containsText" dxfId="3633" priority="378" stopIfTrue="1" operator="containsText" text="WP">
      <formula>NOT(ISERROR(SEARCH("WP",P116)))</formula>
    </cfRule>
  </conditionalFormatting>
  <conditionalFormatting sqref="P116">
    <cfRule type="expression" dxfId="3632" priority="379">
      <formula>$W116&gt;0</formula>
    </cfRule>
  </conditionalFormatting>
  <conditionalFormatting sqref="N118">
    <cfRule type="expression" dxfId="3631" priority="374" stopIfTrue="1">
      <formula>$D$94="- Select EU funder -"</formula>
    </cfRule>
  </conditionalFormatting>
  <conditionalFormatting sqref="N118">
    <cfRule type="notContainsBlanks" dxfId="3630" priority="375" stopIfTrue="1">
      <formula>LEN(TRIM(N118))&gt;0</formula>
    </cfRule>
  </conditionalFormatting>
  <conditionalFormatting sqref="N118">
    <cfRule type="expression" dxfId="3629" priority="376">
      <formula>$W118&gt;0</formula>
    </cfRule>
  </conditionalFormatting>
  <conditionalFormatting sqref="P118">
    <cfRule type="expression" dxfId="3628" priority="371" stopIfTrue="1">
      <formula>$D$94="- Select EU funder -"</formula>
    </cfRule>
  </conditionalFormatting>
  <conditionalFormatting sqref="P118">
    <cfRule type="containsText" dxfId="3627" priority="372" stopIfTrue="1" operator="containsText" text="WP">
      <formula>NOT(ISERROR(SEARCH("WP",P118)))</formula>
    </cfRule>
  </conditionalFormatting>
  <conditionalFormatting sqref="P118">
    <cfRule type="expression" dxfId="3626" priority="373">
      <formula>$W118&gt;0</formula>
    </cfRule>
  </conditionalFormatting>
  <conditionalFormatting sqref="N120">
    <cfRule type="expression" dxfId="3625" priority="368" stopIfTrue="1">
      <formula>$D$94="- Select EU funder -"</formula>
    </cfRule>
  </conditionalFormatting>
  <conditionalFormatting sqref="N120">
    <cfRule type="notContainsBlanks" dxfId="3624" priority="369" stopIfTrue="1">
      <formula>LEN(TRIM(N120))&gt;0</formula>
    </cfRule>
  </conditionalFormatting>
  <conditionalFormatting sqref="N120">
    <cfRule type="expression" dxfId="3623" priority="370">
      <formula>$W120&gt;0</formula>
    </cfRule>
  </conditionalFormatting>
  <conditionalFormatting sqref="P120">
    <cfRule type="expression" dxfId="3622" priority="365" stopIfTrue="1">
      <formula>$D$94="- Select EU funder -"</formula>
    </cfRule>
  </conditionalFormatting>
  <conditionalFormatting sqref="P120">
    <cfRule type="containsText" dxfId="3621" priority="366" stopIfTrue="1" operator="containsText" text="WP">
      <formula>NOT(ISERROR(SEARCH("WP",P120)))</formula>
    </cfRule>
  </conditionalFormatting>
  <conditionalFormatting sqref="P120">
    <cfRule type="expression" dxfId="3620" priority="367">
      <formula>$W120&gt;0</formula>
    </cfRule>
  </conditionalFormatting>
  <conditionalFormatting sqref="N122">
    <cfRule type="expression" dxfId="3619" priority="362" stopIfTrue="1">
      <formula>$D$94="- Select EU funder -"</formula>
    </cfRule>
  </conditionalFormatting>
  <conditionalFormatting sqref="N122">
    <cfRule type="notContainsBlanks" dxfId="3618" priority="363" stopIfTrue="1">
      <formula>LEN(TRIM(N122))&gt;0</formula>
    </cfRule>
  </conditionalFormatting>
  <conditionalFormatting sqref="N122">
    <cfRule type="expression" dxfId="3617" priority="364">
      <formula>$W122&gt;0</formula>
    </cfRule>
  </conditionalFormatting>
  <conditionalFormatting sqref="P122">
    <cfRule type="expression" dxfId="3616" priority="359" stopIfTrue="1">
      <formula>$D$94="- Select EU funder -"</formula>
    </cfRule>
  </conditionalFormatting>
  <conditionalFormatting sqref="P122">
    <cfRule type="containsText" dxfId="3615" priority="360" stopIfTrue="1" operator="containsText" text="WP">
      <formula>NOT(ISERROR(SEARCH("WP",P122)))</formula>
    </cfRule>
  </conditionalFormatting>
  <conditionalFormatting sqref="P122">
    <cfRule type="expression" dxfId="3614" priority="361">
      <formula>$W122&gt;0</formula>
    </cfRule>
  </conditionalFormatting>
  <conditionalFormatting sqref="N124">
    <cfRule type="expression" dxfId="3613" priority="356" stopIfTrue="1">
      <formula>$D$124="- Select EU funder -"</formula>
    </cfRule>
  </conditionalFormatting>
  <conditionalFormatting sqref="N124">
    <cfRule type="notContainsBlanks" dxfId="3612" priority="357" stopIfTrue="1">
      <formula>LEN(TRIM(N124))&gt;0</formula>
    </cfRule>
  </conditionalFormatting>
  <conditionalFormatting sqref="N124">
    <cfRule type="expression" dxfId="3611" priority="358">
      <formula>$W124&gt;0</formula>
    </cfRule>
  </conditionalFormatting>
  <conditionalFormatting sqref="P124">
    <cfRule type="expression" dxfId="3610" priority="353" stopIfTrue="1">
      <formula>$D$124="- Select EU funder -"</formula>
    </cfRule>
  </conditionalFormatting>
  <conditionalFormatting sqref="P124">
    <cfRule type="containsText" dxfId="3609" priority="354" stopIfTrue="1" operator="containsText" text="WP">
      <formula>NOT(ISERROR(SEARCH("WP",P124)))</formula>
    </cfRule>
  </conditionalFormatting>
  <conditionalFormatting sqref="P124">
    <cfRule type="expression" dxfId="3608" priority="355">
      <formula>$W124&gt;0</formula>
    </cfRule>
  </conditionalFormatting>
  <conditionalFormatting sqref="N126">
    <cfRule type="expression" dxfId="3607" priority="350" stopIfTrue="1">
      <formula>$D$124="- Select EU funder -"</formula>
    </cfRule>
  </conditionalFormatting>
  <conditionalFormatting sqref="N126">
    <cfRule type="notContainsBlanks" dxfId="3606" priority="351" stopIfTrue="1">
      <formula>LEN(TRIM(N126))&gt;0</formula>
    </cfRule>
  </conditionalFormatting>
  <conditionalFormatting sqref="N126">
    <cfRule type="expression" dxfId="3605" priority="352">
      <formula>$W126&gt;0</formula>
    </cfRule>
  </conditionalFormatting>
  <conditionalFormatting sqref="P126">
    <cfRule type="expression" dxfId="3604" priority="347" stopIfTrue="1">
      <formula>$D$124="- Select EU funder -"</formula>
    </cfRule>
  </conditionalFormatting>
  <conditionalFormatting sqref="P126">
    <cfRule type="containsText" dxfId="3603" priority="348" stopIfTrue="1" operator="containsText" text="WP">
      <formula>NOT(ISERROR(SEARCH("WP",P126)))</formula>
    </cfRule>
  </conditionalFormatting>
  <conditionalFormatting sqref="P126">
    <cfRule type="expression" dxfId="3602" priority="349">
      <formula>$W126&gt;0</formula>
    </cfRule>
  </conditionalFormatting>
  <conditionalFormatting sqref="N128">
    <cfRule type="expression" dxfId="3601" priority="344" stopIfTrue="1">
      <formula>$D$124="- Select EU funder -"</formula>
    </cfRule>
  </conditionalFormatting>
  <conditionalFormatting sqref="N128">
    <cfRule type="notContainsBlanks" dxfId="3600" priority="345" stopIfTrue="1">
      <formula>LEN(TRIM(N128))&gt;0</formula>
    </cfRule>
  </conditionalFormatting>
  <conditionalFormatting sqref="N128">
    <cfRule type="expression" dxfId="3599" priority="346">
      <formula>$W128&gt;0</formula>
    </cfRule>
  </conditionalFormatting>
  <conditionalFormatting sqref="P128">
    <cfRule type="expression" dxfId="3598" priority="341" stopIfTrue="1">
      <formula>$D$124="- Select EU funder -"</formula>
    </cfRule>
  </conditionalFormatting>
  <conditionalFormatting sqref="P128">
    <cfRule type="containsText" dxfId="3597" priority="342" stopIfTrue="1" operator="containsText" text="WP">
      <formula>NOT(ISERROR(SEARCH("WP",P128)))</formula>
    </cfRule>
  </conditionalFormatting>
  <conditionalFormatting sqref="P128">
    <cfRule type="expression" dxfId="3596" priority="343">
      <formula>$W128&gt;0</formula>
    </cfRule>
  </conditionalFormatting>
  <conditionalFormatting sqref="N130">
    <cfRule type="expression" dxfId="3595" priority="338" stopIfTrue="1">
      <formula>$D$124="- Select EU funder -"</formula>
    </cfRule>
  </conditionalFormatting>
  <conditionalFormatting sqref="N130">
    <cfRule type="notContainsBlanks" dxfId="3594" priority="339" stopIfTrue="1">
      <formula>LEN(TRIM(N130))&gt;0</formula>
    </cfRule>
  </conditionalFormatting>
  <conditionalFormatting sqref="N130">
    <cfRule type="expression" dxfId="3593" priority="340">
      <formula>$W130&gt;0</formula>
    </cfRule>
  </conditionalFormatting>
  <conditionalFormatting sqref="P130">
    <cfRule type="expression" dxfId="3592" priority="335" stopIfTrue="1">
      <formula>$D$124="- Select EU funder -"</formula>
    </cfRule>
  </conditionalFormatting>
  <conditionalFormatting sqref="P130">
    <cfRule type="containsText" dxfId="3591" priority="336" stopIfTrue="1" operator="containsText" text="WP">
      <formula>NOT(ISERROR(SEARCH("WP",P130)))</formula>
    </cfRule>
  </conditionalFormatting>
  <conditionalFormatting sqref="P130">
    <cfRule type="expression" dxfId="3590" priority="337">
      <formula>$W130&gt;0</formula>
    </cfRule>
  </conditionalFormatting>
  <conditionalFormatting sqref="N132">
    <cfRule type="expression" dxfId="3589" priority="332" stopIfTrue="1">
      <formula>$D$124="- Select EU funder -"</formula>
    </cfRule>
  </conditionalFormatting>
  <conditionalFormatting sqref="N132">
    <cfRule type="notContainsBlanks" dxfId="3588" priority="333" stopIfTrue="1">
      <formula>LEN(TRIM(N132))&gt;0</formula>
    </cfRule>
  </conditionalFormatting>
  <conditionalFormatting sqref="N132">
    <cfRule type="expression" dxfId="3587" priority="334">
      <formula>$W132&gt;0</formula>
    </cfRule>
  </conditionalFormatting>
  <conditionalFormatting sqref="P132">
    <cfRule type="expression" dxfId="3586" priority="329" stopIfTrue="1">
      <formula>$D$124="- Select EU funder -"</formula>
    </cfRule>
  </conditionalFormatting>
  <conditionalFormatting sqref="P132">
    <cfRule type="containsText" dxfId="3585" priority="330" stopIfTrue="1" operator="containsText" text="WP">
      <formula>NOT(ISERROR(SEARCH("WP",P132)))</formula>
    </cfRule>
  </conditionalFormatting>
  <conditionalFormatting sqref="P132">
    <cfRule type="expression" dxfId="3584" priority="331">
      <formula>$W132&gt;0</formula>
    </cfRule>
  </conditionalFormatting>
  <conditionalFormatting sqref="N134">
    <cfRule type="expression" dxfId="3583" priority="326" stopIfTrue="1">
      <formula>$D$124="- Select EU funder -"</formula>
    </cfRule>
  </conditionalFormatting>
  <conditionalFormatting sqref="N134">
    <cfRule type="notContainsBlanks" dxfId="3582" priority="327" stopIfTrue="1">
      <formula>LEN(TRIM(N134))&gt;0</formula>
    </cfRule>
  </conditionalFormatting>
  <conditionalFormatting sqref="N134">
    <cfRule type="expression" dxfId="3581" priority="328">
      <formula>$W134&gt;0</formula>
    </cfRule>
  </conditionalFormatting>
  <conditionalFormatting sqref="P134">
    <cfRule type="expression" dxfId="3580" priority="323" stopIfTrue="1">
      <formula>$D$124="- Select EU funder -"</formula>
    </cfRule>
  </conditionalFormatting>
  <conditionalFormatting sqref="P134">
    <cfRule type="containsText" dxfId="3579" priority="324" stopIfTrue="1" operator="containsText" text="WP">
      <formula>NOT(ISERROR(SEARCH("WP",P134)))</formula>
    </cfRule>
  </conditionalFormatting>
  <conditionalFormatting sqref="P134">
    <cfRule type="expression" dxfId="3578" priority="325">
      <formula>$W134&gt;0</formula>
    </cfRule>
  </conditionalFormatting>
  <conditionalFormatting sqref="N136">
    <cfRule type="expression" dxfId="3577" priority="320" stopIfTrue="1">
      <formula>$D$124="- Select EU funder -"</formula>
    </cfRule>
  </conditionalFormatting>
  <conditionalFormatting sqref="N136">
    <cfRule type="notContainsBlanks" dxfId="3576" priority="321" stopIfTrue="1">
      <formula>LEN(TRIM(N136))&gt;0</formula>
    </cfRule>
  </conditionalFormatting>
  <conditionalFormatting sqref="N136">
    <cfRule type="expression" dxfId="3575" priority="322">
      <formula>$W136&gt;0</formula>
    </cfRule>
  </conditionalFormatting>
  <conditionalFormatting sqref="P136">
    <cfRule type="expression" dxfId="3574" priority="317" stopIfTrue="1">
      <formula>$D$124="- Select EU funder -"</formula>
    </cfRule>
  </conditionalFormatting>
  <conditionalFormatting sqref="P136">
    <cfRule type="containsText" dxfId="3573" priority="318" stopIfTrue="1" operator="containsText" text="WP">
      <formula>NOT(ISERROR(SEARCH("WP",P136)))</formula>
    </cfRule>
  </conditionalFormatting>
  <conditionalFormatting sqref="P136">
    <cfRule type="expression" dxfId="3572" priority="319">
      <formula>$W136&gt;0</formula>
    </cfRule>
  </conditionalFormatting>
  <conditionalFormatting sqref="N138">
    <cfRule type="expression" dxfId="3571" priority="314" stopIfTrue="1">
      <formula>$D$124="- Select EU funder -"</formula>
    </cfRule>
  </conditionalFormatting>
  <conditionalFormatting sqref="N138">
    <cfRule type="notContainsBlanks" dxfId="3570" priority="315" stopIfTrue="1">
      <formula>LEN(TRIM(N138))&gt;0</formula>
    </cfRule>
  </conditionalFormatting>
  <conditionalFormatting sqref="N138">
    <cfRule type="expression" dxfId="3569" priority="316">
      <formula>$W138&gt;0</formula>
    </cfRule>
  </conditionalFormatting>
  <conditionalFormatting sqref="P138">
    <cfRule type="expression" dxfId="3568" priority="311" stopIfTrue="1">
      <formula>$D$124="- Select EU funder -"</formula>
    </cfRule>
  </conditionalFormatting>
  <conditionalFormatting sqref="P138">
    <cfRule type="containsText" dxfId="3567" priority="312" stopIfTrue="1" operator="containsText" text="WP">
      <formula>NOT(ISERROR(SEARCH("WP",P138)))</formula>
    </cfRule>
  </conditionalFormatting>
  <conditionalFormatting sqref="P138">
    <cfRule type="expression" dxfId="3566" priority="313">
      <formula>$W138&gt;0</formula>
    </cfRule>
  </conditionalFormatting>
  <conditionalFormatting sqref="N140">
    <cfRule type="expression" dxfId="3565" priority="308" stopIfTrue="1">
      <formula>$D$124="- Select EU funder -"</formula>
    </cfRule>
  </conditionalFormatting>
  <conditionalFormatting sqref="N140">
    <cfRule type="notContainsBlanks" dxfId="3564" priority="309" stopIfTrue="1">
      <formula>LEN(TRIM(N140))&gt;0</formula>
    </cfRule>
  </conditionalFormatting>
  <conditionalFormatting sqref="N140">
    <cfRule type="expression" dxfId="3563" priority="310">
      <formula>$W140&gt;0</formula>
    </cfRule>
  </conditionalFormatting>
  <conditionalFormatting sqref="P140">
    <cfRule type="expression" dxfId="3562" priority="305" stopIfTrue="1">
      <formula>$D$124="- Select EU funder -"</formula>
    </cfRule>
  </conditionalFormatting>
  <conditionalFormatting sqref="P140">
    <cfRule type="containsText" dxfId="3561" priority="306" stopIfTrue="1" operator="containsText" text="WP">
      <formula>NOT(ISERROR(SEARCH("WP",P140)))</formula>
    </cfRule>
  </conditionalFormatting>
  <conditionalFormatting sqref="P140">
    <cfRule type="expression" dxfId="3560" priority="307">
      <formula>$W140&gt;0</formula>
    </cfRule>
  </conditionalFormatting>
  <conditionalFormatting sqref="N142">
    <cfRule type="expression" dxfId="3559" priority="302" stopIfTrue="1">
      <formula>$D$124="- Select EU funder -"</formula>
    </cfRule>
  </conditionalFormatting>
  <conditionalFormatting sqref="N142">
    <cfRule type="notContainsBlanks" dxfId="3558" priority="303" stopIfTrue="1">
      <formula>LEN(TRIM(N142))&gt;0</formula>
    </cfRule>
  </conditionalFormatting>
  <conditionalFormatting sqref="N142">
    <cfRule type="expression" dxfId="3557" priority="304">
      <formula>$W142&gt;0</formula>
    </cfRule>
  </conditionalFormatting>
  <conditionalFormatting sqref="P142">
    <cfRule type="expression" dxfId="3556" priority="299" stopIfTrue="1">
      <formula>$D$124="- Select EU funder -"</formula>
    </cfRule>
  </conditionalFormatting>
  <conditionalFormatting sqref="P142">
    <cfRule type="containsText" dxfId="3555" priority="300" stopIfTrue="1" operator="containsText" text="WP">
      <formula>NOT(ISERROR(SEARCH("WP",P142)))</formula>
    </cfRule>
  </conditionalFormatting>
  <conditionalFormatting sqref="P142">
    <cfRule type="expression" dxfId="3554" priority="301">
      <formula>$W142&gt;0</formula>
    </cfRule>
  </conditionalFormatting>
  <conditionalFormatting sqref="N144">
    <cfRule type="expression" dxfId="3553" priority="296" stopIfTrue="1">
      <formula>$D$124="- Select EU funder -"</formula>
    </cfRule>
  </conditionalFormatting>
  <conditionalFormatting sqref="N144">
    <cfRule type="notContainsBlanks" dxfId="3552" priority="297" stopIfTrue="1">
      <formula>LEN(TRIM(N144))&gt;0</formula>
    </cfRule>
  </conditionalFormatting>
  <conditionalFormatting sqref="N144">
    <cfRule type="expression" dxfId="3551" priority="298">
      <formula>$W144&gt;0</formula>
    </cfRule>
  </conditionalFormatting>
  <conditionalFormatting sqref="P144">
    <cfRule type="expression" dxfId="3550" priority="293" stopIfTrue="1">
      <formula>$D$124="- Select EU funder -"</formula>
    </cfRule>
  </conditionalFormatting>
  <conditionalFormatting sqref="P144">
    <cfRule type="containsText" dxfId="3549" priority="294" stopIfTrue="1" operator="containsText" text="WP">
      <formula>NOT(ISERROR(SEARCH("WP",P144)))</formula>
    </cfRule>
  </conditionalFormatting>
  <conditionalFormatting sqref="P144">
    <cfRule type="expression" dxfId="3548" priority="295">
      <formula>$W144&gt;0</formula>
    </cfRule>
  </conditionalFormatting>
  <conditionalFormatting sqref="N146">
    <cfRule type="expression" dxfId="3547" priority="290" stopIfTrue="1">
      <formula>$D$124="- Select EU funder -"</formula>
    </cfRule>
  </conditionalFormatting>
  <conditionalFormatting sqref="N146">
    <cfRule type="notContainsBlanks" dxfId="3546" priority="291" stopIfTrue="1">
      <formula>LEN(TRIM(N146))&gt;0</formula>
    </cfRule>
  </conditionalFormatting>
  <conditionalFormatting sqref="N146">
    <cfRule type="expression" dxfId="3545" priority="292">
      <formula>$W146&gt;0</formula>
    </cfRule>
  </conditionalFormatting>
  <conditionalFormatting sqref="P146">
    <cfRule type="expression" dxfId="3544" priority="287" stopIfTrue="1">
      <formula>$D$124="- Select EU funder -"</formula>
    </cfRule>
  </conditionalFormatting>
  <conditionalFormatting sqref="P146">
    <cfRule type="containsText" dxfId="3543" priority="288" stopIfTrue="1" operator="containsText" text="WP">
      <formula>NOT(ISERROR(SEARCH("WP",P146)))</formula>
    </cfRule>
  </conditionalFormatting>
  <conditionalFormatting sqref="P146">
    <cfRule type="expression" dxfId="3542" priority="289">
      <formula>$W146&gt;0</formula>
    </cfRule>
  </conditionalFormatting>
  <conditionalFormatting sqref="N148">
    <cfRule type="expression" dxfId="3541" priority="284" stopIfTrue="1">
      <formula>$D$124="- Select EU funder -"</formula>
    </cfRule>
  </conditionalFormatting>
  <conditionalFormatting sqref="N148">
    <cfRule type="notContainsBlanks" dxfId="3540" priority="285" stopIfTrue="1">
      <formula>LEN(TRIM(N148))&gt;0</formula>
    </cfRule>
  </conditionalFormatting>
  <conditionalFormatting sqref="N148">
    <cfRule type="expression" dxfId="3539" priority="286">
      <formula>$W148&gt;0</formula>
    </cfRule>
  </conditionalFormatting>
  <conditionalFormatting sqref="P148">
    <cfRule type="expression" dxfId="3538" priority="281" stopIfTrue="1">
      <formula>$D$124="- Select EU funder -"</formula>
    </cfRule>
  </conditionalFormatting>
  <conditionalFormatting sqref="P148">
    <cfRule type="containsText" dxfId="3537" priority="282" stopIfTrue="1" operator="containsText" text="WP">
      <formula>NOT(ISERROR(SEARCH("WP",P148)))</formula>
    </cfRule>
  </conditionalFormatting>
  <conditionalFormatting sqref="P148">
    <cfRule type="expression" dxfId="3536" priority="283">
      <formula>$W148&gt;0</formula>
    </cfRule>
  </conditionalFormatting>
  <conditionalFormatting sqref="N150">
    <cfRule type="expression" dxfId="3535" priority="278" stopIfTrue="1">
      <formula>$D$124="- Select EU funder -"</formula>
    </cfRule>
  </conditionalFormatting>
  <conditionalFormatting sqref="N150">
    <cfRule type="notContainsBlanks" dxfId="3534" priority="279" stopIfTrue="1">
      <formula>LEN(TRIM(N150))&gt;0</formula>
    </cfRule>
  </conditionalFormatting>
  <conditionalFormatting sqref="N150">
    <cfRule type="expression" dxfId="3533" priority="280">
      <formula>$W150&gt;0</formula>
    </cfRule>
  </conditionalFormatting>
  <conditionalFormatting sqref="P150">
    <cfRule type="expression" dxfId="3532" priority="275" stopIfTrue="1">
      <formula>$D$124="- Select EU funder -"</formula>
    </cfRule>
  </conditionalFormatting>
  <conditionalFormatting sqref="P150">
    <cfRule type="containsText" dxfId="3531" priority="276" stopIfTrue="1" operator="containsText" text="WP">
      <formula>NOT(ISERROR(SEARCH("WP",P150)))</formula>
    </cfRule>
  </conditionalFormatting>
  <conditionalFormatting sqref="P150">
    <cfRule type="expression" dxfId="3530" priority="277">
      <formula>$W150&gt;0</formula>
    </cfRule>
  </conditionalFormatting>
  <conditionalFormatting sqref="N152">
    <cfRule type="expression" dxfId="3529" priority="272" stopIfTrue="1">
      <formula>$D$124="- Select EU funder -"</formula>
    </cfRule>
  </conditionalFormatting>
  <conditionalFormatting sqref="N152">
    <cfRule type="notContainsBlanks" dxfId="3528" priority="273" stopIfTrue="1">
      <formula>LEN(TRIM(N152))&gt;0</formula>
    </cfRule>
  </conditionalFormatting>
  <conditionalFormatting sqref="N152">
    <cfRule type="expression" dxfId="3527" priority="274">
      <formula>$W152&gt;0</formula>
    </cfRule>
  </conditionalFormatting>
  <conditionalFormatting sqref="P152">
    <cfRule type="expression" dxfId="3526" priority="269" stopIfTrue="1">
      <formula>$D$124="- Select EU funder -"</formula>
    </cfRule>
  </conditionalFormatting>
  <conditionalFormatting sqref="P152">
    <cfRule type="containsText" dxfId="3525" priority="270" stopIfTrue="1" operator="containsText" text="WP">
      <formula>NOT(ISERROR(SEARCH("WP",P152)))</formula>
    </cfRule>
  </conditionalFormatting>
  <conditionalFormatting sqref="P152">
    <cfRule type="expression" dxfId="3524" priority="271">
      <formula>$W152&gt;0</formula>
    </cfRule>
  </conditionalFormatting>
  <conditionalFormatting sqref="N154">
    <cfRule type="expression" dxfId="3523" priority="266" stopIfTrue="1">
      <formula>$D$154="- Select EU funder -"</formula>
    </cfRule>
  </conditionalFormatting>
  <conditionalFormatting sqref="N154">
    <cfRule type="notContainsBlanks" dxfId="3522" priority="267" stopIfTrue="1">
      <formula>LEN(TRIM(N154))&gt;0</formula>
    </cfRule>
  </conditionalFormatting>
  <conditionalFormatting sqref="N154">
    <cfRule type="expression" dxfId="3521" priority="268">
      <formula>$W154&gt;0</formula>
    </cfRule>
  </conditionalFormatting>
  <conditionalFormatting sqref="P154">
    <cfRule type="expression" dxfId="3520" priority="263" stopIfTrue="1">
      <formula>$D$154="- Select EU funder -"</formula>
    </cfRule>
  </conditionalFormatting>
  <conditionalFormatting sqref="P154">
    <cfRule type="containsText" dxfId="3519" priority="264" stopIfTrue="1" operator="containsText" text="WP">
      <formula>NOT(ISERROR(SEARCH("WP",P154)))</formula>
    </cfRule>
  </conditionalFormatting>
  <conditionalFormatting sqref="P154">
    <cfRule type="expression" dxfId="3518" priority="265">
      <formula>$W154&gt;0</formula>
    </cfRule>
  </conditionalFormatting>
  <conditionalFormatting sqref="N156">
    <cfRule type="expression" dxfId="3517" priority="260" stopIfTrue="1">
      <formula>$D$154="- Select EU funder -"</formula>
    </cfRule>
  </conditionalFormatting>
  <conditionalFormatting sqref="N156">
    <cfRule type="notContainsBlanks" dxfId="3516" priority="261" stopIfTrue="1">
      <formula>LEN(TRIM(N156))&gt;0</formula>
    </cfRule>
  </conditionalFormatting>
  <conditionalFormatting sqref="N156">
    <cfRule type="expression" dxfId="3515" priority="262">
      <formula>$W156&gt;0</formula>
    </cfRule>
  </conditionalFormatting>
  <conditionalFormatting sqref="P156">
    <cfRule type="expression" dxfId="3514" priority="257" stopIfTrue="1">
      <formula>$D$154="- Select EU funder -"</formula>
    </cfRule>
  </conditionalFormatting>
  <conditionalFormatting sqref="P156">
    <cfRule type="containsText" dxfId="3513" priority="258" stopIfTrue="1" operator="containsText" text="WP">
      <formula>NOT(ISERROR(SEARCH("WP",P156)))</formula>
    </cfRule>
  </conditionalFormatting>
  <conditionalFormatting sqref="P156">
    <cfRule type="expression" dxfId="3512" priority="259">
      <formula>$W156&gt;0</formula>
    </cfRule>
  </conditionalFormatting>
  <conditionalFormatting sqref="N158">
    <cfRule type="expression" dxfId="3511" priority="254" stopIfTrue="1">
      <formula>$D$154="- Select EU funder -"</formula>
    </cfRule>
  </conditionalFormatting>
  <conditionalFormatting sqref="N158">
    <cfRule type="notContainsBlanks" dxfId="3510" priority="255" stopIfTrue="1">
      <formula>LEN(TRIM(N158))&gt;0</formula>
    </cfRule>
  </conditionalFormatting>
  <conditionalFormatting sqref="N158">
    <cfRule type="expression" dxfId="3509" priority="256">
      <formula>$W158&gt;0</formula>
    </cfRule>
  </conditionalFormatting>
  <conditionalFormatting sqref="P158">
    <cfRule type="expression" dxfId="3508" priority="251" stopIfTrue="1">
      <formula>$D$154="- Select EU funder -"</formula>
    </cfRule>
  </conditionalFormatting>
  <conditionalFormatting sqref="P158">
    <cfRule type="containsText" dxfId="3507" priority="252" stopIfTrue="1" operator="containsText" text="WP">
      <formula>NOT(ISERROR(SEARCH("WP",P158)))</formula>
    </cfRule>
  </conditionalFormatting>
  <conditionalFormatting sqref="P158">
    <cfRule type="expression" dxfId="3506" priority="253">
      <formula>$W158&gt;0</formula>
    </cfRule>
  </conditionalFormatting>
  <conditionalFormatting sqref="N160">
    <cfRule type="expression" dxfId="3505" priority="248" stopIfTrue="1">
      <formula>$D$154="- Select EU funder -"</formula>
    </cfRule>
  </conditionalFormatting>
  <conditionalFormatting sqref="N160">
    <cfRule type="notContainsBlanks" dxfId="3504" priority="249" stopIfTrue="1">
      <formula>LEN(TRIM(N160))&gt;0</formula>
    </cfRule>
  </conditionalFormatting>
  <conditionalFormatting sqref="N160">
    <cfRule type="expression" dxfId="3503" priority="250">
      <formula>$W160&gt;0</formula>
    </cfRule>
  </conditionalFormatting>
  <conditionalFormatting sqref="P160">
    <cfRule type="expression" dxfId="3502" priority="245" stopIfTrue="1">
      <formula>$D$154="- Select EU funder -"</formula>
    </cfRule>
  </conditionalFormatting>
  <conditionalFormatting sqref="P160">
    <cfRule type="containsText" dxfId="3501" priority="246" stopIfTrue="1" operator="containsText" text="WP">
      <formula>NOT(ISERROR(SEARCH("WP",P160)))</formula>
    </cfRule>
  </conditionalFormatting>
  <conditionalFormatting sqref="P160">
    <cfRule type="expression" dxfId="3500" priority="247">
      <formula>$W160&gt;0</formula>
    </cfRule>
  </conditionalFormatting>
  <conditionalFormatting sqref="N162">
    <cfRule type="expression" dxfId="3499" priority="242" stopIfTrue="1">
      <formula>$D$154="- Select EU funder -"</formula>
    </cfRule>
  </conditionalFormatting>
  <conditionalFormatting sqref="N162">
    <cfRule type="notContainsBlanks" dxfId="3498" priority="243" stopIfTrue="1">
      <formula>LEN(TRIM(N162))&gt;0</formula>
    </cfRule>
  </conditionalFormatting>
  <conditionalFormatting sqref="N162">
    <cfRule type="expression" dxfId="3497" priority="244">
      <formula>$W162&gt;0</formula>
    </cfRule>
  </conditionalFormatting>
  <conditionalFormatting sqref="P162">
    <cfRule type="expression" dxfId="3496" priority="239" stopIfTrue="1">
      <formula>$D$154="- Select EU funder -"</formula>
    </cfRule>
  </conditionalFormatting>
  <conditionalFormatting sqref="P162">
    <cfRule type="containsText" dxfId="3495" priority="240" stopIfTrue="1" operator="containsText" text="WP">
      <formula>NOT(ISERROR(SEARCH("WP",P162)))</formula>
    </cfRule>
  </conditionalFormatting>
  <conditionalFormatting sqref="P162">
    <cfRule type="expression" dxfId="3494" priority="241">
      <formula>$W162&gt;0</formula>
    </cfRule>
  </conditionalFormatting>
  <conditionalFormatting sqref="N164">
    <cfRule type="expression" dxfId="3493" priority="236" stopIfTrue="1">
      <formula>$D$154="- Select EU funder -"</formula>
    </cfRule>
  </conditionalFormatting>
  <conditionalFormatting sqref="N164">
    <cfRule type="notContainsBlanks" dxfId="3492" priority="237" stopIfTrue="1">
      <formula>LEN(TRIM(N164))&gt;0</formula>
    </cfRule>
  </conditionalFormatting>
  <conditionalFormatting sqref="N164">
    <cfRule type="expression" dxfId="3491" priority="238">
      <formula>$W164&gt;0</formula>
    </cfRule>
  </conditionalFormatting>
  <conditionalFormatting sqref="P164">
    <cfRule type="expression" dxfId="3490" priority="233" stopIfTrue="1">
      <formula>$D$154="- Select EU funder -"</formula>
    </cfRule>
  </conditionalFormatting>
  <conditionalFormatting sqref="P164">
    <cfRule type="containsText" dxfId="3489" priority="234" stopIfTrue="1" operator="containsText" text="WP">
      <formula>NOT(ISERROR(SEARCH("WP",P164)))</formula>
    </cfRule>
  </conditionalFormatting>
  <conditionalFormatting sqref="P164">
    <cfRule type="expression" dxfId="3488" priority="235">
      <formula>$W164&gt;0</formula>
    </cfRule>
  </conditionalFormatting>
  <conditionalFormatting sqref="N166">
    <cfRule type="expression" dxfId="3487" priority="230" stopIfTrue="1">
      <formula>$D$154="- Select EU funder -"</formula>
    </cfRule>
  </conditionalFormatting>
  <conditionalFormatting sqref="N166">
    <cfRule type="notContainsBlanks" dxfId="3486" priority="231" stopIfTrue="1">
      <formula>LEN(TRIM(N166))&gt;0</formula>
    </cfRule>
  </conditionalFormatting>
  <conditionalFormatting sqref="N166">
    <cfRule type="expression" dxfId="3485" priority="232">
      <formula>$W166&gt;0</formula>
    </cfRule>
  </conditionalFormatting>
  <conditionalFormatting sqref="P166">
    <cfRule type="expression" dxfId="3484" priority="227" stopIfTrue="1">
      <formula>$D$154="- Select EU funder -"</formula>
    </cfRule>
  </conditionalFormatting>
  <conditionalFormatting sqref="P166">
    <cfRule type="containsText" dxfId="3483" priority="228" stopIfTrue="1" operator="containsText" text="WP">
      <formula>NOT(ISERROR(SEARCH("WP",P166)))</formula>
    </cfRule>
  </conditionalFormatting>
  <conditionalFormatting sqref="P166">
    <cfRule type="expression" dxfId="3482" priority="229">
      <formula>$W166&gt;0</formula>
    </cfRule>
  </conditionalFormatting>
  <conditionalFormatting sqref="N168">
    <cfRule type="expression" dxfId="3481" priority="224" stopIfTrue="1">
      <formula>$D$154="- Select EU funder -"</formula>
    </cfRule>
  </conditionalFormatting>
  <conditionalFormatting sqref="N168">
    <cfRule type="notContainsBlanks" dxfId="3480" priority="225" stopIfTrue="1">
      <formula>LEN(TRIM(N168))&gt;0</formula>
    </cfRule>
  </conditionalFormatting>
  <conditionalFormatting sqref="N168">
    <cfRule type="expression" dxfId="3479" priority="226">
      <formula>$W168&gt;0</formula>
    </cfRule>
  </conditionalFormatting>
  <conditionalFormatting sqref="P168">
    <cfRule type="expression" dxfId="3478" priority="221" stopIfTrue="1">
      <formula>$D$154="- Select EU funder -"</formula>
    </cfRule>
  </conditionalFormatting>
  <conditionalFormatting sqref="P168">
    <cfRule type="containsText" dxfId="3477" priority="222" stopIfTrue="1" operator="containsText" text="WP">
      <formula>NOT(ISERROR(SEARCH("WP",P168)))</formula>
    </cfRule>
  </conditionalFormatting>
  <conditionalFormatting sqref="P168">
    <cfRule type="expression" dxfId="3476" priority="223">
      <formula>$W168&gt;0</formula>
    </cfRule>
  </conditionalFormatting>
  <conditionalFormatting sqref="N170">
    <cfRule type="expression" dxfId="3475" priority="218" stopIfTrue="1">
      <formula>$D$154="- Select EU funder -"</formula>
    </cfRule>
  </conditionalFormatting>
  <conditionalFormatting sqref="N170">
    <cfRule type="notContainsBlanks" dxfId="3474" priority="219" stopIfTrue="1">
      <formula>LEN(TRIM(N170))&gt;0</formula>
    </cfRule>
  </conditionalFormatting>
  <conditionalFormatting sqref="N170">
    <cfRule type="expression" dxfId="3473" priority="220">
      <formula>$W170&gt;0</formula>
    </cfRule>
  </conditionalFormatting>
  <conditionalFormatting sqref="P170">
    <cfRule type="expression" dxfId="3472" priority="215" stopIfTrue="1">
      <formula>$D$154="- Select EU funder -"</formula>
    </cfRule>
  </conditionalFormatting>
  <conditionalFormatting sqref="P170">
    <cfRule type="containsText" dxfId="3471" priority="216" stopIfTrue="1" operator="containsText" text="WP">
      <formula>NOT(ISERROR(SEARCH("WP",P170)))</formula>
    </cfRule>
  </conditionalFormatting>
  <conditionalFormatting sqref="P170">
    <cfRule type="expression" dxfId="3470" priority="217">
      <formula>$W170&gt;0</formula>
    </cfRule>
  </conditionalFormatting>
  <conditionalFormatting sqref="N172">
    <cfRule type="expression" dxfId="3469" priority="212" stopIfTrue="1">
      <formula>$D$154="- Select EU funder -"</formula>
    </cfRule>
  </conditionalFormatting>
  <conditionalFormatting sqref="N172">
    <cfRule type="notContainsBlanks" dxfId="3468" priority="213" stopIfTrue="1">
      <formula>LEN(TRIM(N172))&gt;0</formula>
    </cfRule>
  </conditionalFormatting>
  <conditionalFormatting sqref="N172">
    <cfRule type="expression" dxfId="3467" priority="214">
      <formula>$W172&gt;0</formula>
    </cfRule>
  </conditionalFormatting>
  <conditionalFormatting sqref="P172">
    <cfRule type="expression" dxfId="3466" priority="209" stopIfTrue="1">
      <formula>$D$154="- Select EU funder -"</formula>
    </cfRule>
  </conditionalFormatting>
  <conditionalFormatting sqref="P172">
    <cfRule type="containsText" dxfId="3465" priority="210" stopIfTrue="1" operator="containsText" text="WP">
      <formula>NOT(ISERROR(SEARCH("WP",P172)))</formula>
    </cfRule>
  </conditionalFormatting>
  <conditionalFormatting sqref="P172">
    <cfRule type="expression" dxfId="3464" priority="211">
      <formula>$W172&gt;0</formula>
    </cfRule>
  </conditionalFormatting>
  <conditionalFormatting sqref="N174">
    <cfRule type="expression" dxfId="3463" priority="206" stopIfTrue="1">
      <formula>$D$154="- Select EU funder -"</formula>
    </cfRule>
  </conditionalFormatting>
  <conditionalFormatting sqref="N174">
    <cfRule type="notContainsBlanks" dxfId="3462" priority="207" stopIfTrue="1">
      <formula>LEN(TRIM(N174))&gt;0</formula>
    </cfRule>
  </conditionalFormatting>
  <conditionalFormatting sqref="N174">
    <cfRule type="expression" dxfId="3461" priority="208">
      <formula>$W174&gt;0</formula>
    </cfRule>
  </conditionalFormatting>
  <conditionalFormatting sqref="P174">
    <cfRule type="expression" dxfId="3460" priority="203" stopIfTrue="1">
      <formula>$D$154="- Select EU funder -"</formula>
    </cfRule>
  </conditionalFormatting>
  <conditionalFormatting sqref="P174">
    <cfRule type="containsText" dxfId="3459" priority="204" stopIfTrue="1" operator="containsText" text="WP">
      <formula>NOT(ISERROR(SEARCH("WP",P174)))</formula>
    </cfRule>
  </conditionalFormatting>
  <conditionalFormatting sqref="P174">
    <cfRule type="expression" dxfId="3458" priority="205">
      <formula>$W174&gt;0</formula>
    </cfRule>
  </conditionalFormatting>
  <conditionalFormatting sqref="N176">
    <cfRule type="expression" dxfId="3457" priority="200" stopIfTrue="1">
      <formula>$D$154="- Select EU funder -"</formula>
    </cfRule>
  </conditionalFormatting>
  <conditionalFormatting sqref="N176">
    <cfRule type="notContainsBlanks" dxfId="3456" priority="201" stopIfTrue="1">
      <formula>LEN(TRIM(N176))&gt;0</formula>
    </cfRule>
  </conditionalFormatting>
  <conditionalFormatting sqref="N176">
    <cfRule type="expression" dxfId="3455" priority="202">
      <formula>$W176&gt;0</formula>
    </cfRule>
  </conditionalFormatting>
  <conditionalFormatting sqref="P176">
    <cfRule type="expression" dxfId="3454" priority="197" stopIfTrue="1">
      <formula>$D$154="- Select EU funder -"</formula>
    </cfRule>
  </conditionalFormatting>
  <conditionalFormatting sqref="P176">
    <cfRule type="containsText" dxfId="3453" priority="198" stopIfTrue="1" operator="containsText" text="WP">
      <formula>NOT(ISERROR(SEARCH("WP",P176)))</formula>
    </cfRule>
  </conditionalFormatting>
  <conditionalFormatting sqref="P176">
    <cfRule type="expression" dxfId="3452" priority="199">
      <formula>$W176&gt;0</formula>
    </cfRule>
  </conditionalFormatting>
  <conditionalFormatting sqref="N178">
    <cfRule type="expression" dxfId="3451" priority="194" stopIfTrue="1">
      <formula>$D$154="- Select EU funder -"</formula>
    </cfRule>
  </conditionalFormatting>
  <conditionalFormatting sqref="N178">
    <cfRule type="notContainsBlanks" dxfId="3450" priority="195" stopIfTrue="1">
      <formula>LEN(TRIM(N178))&gt;0</formula>
    </cfRule>
  </conditionalFormatting>
  <conditionalFormatting sqref="N178">
    <cfRule type="expression" dxfId="3449" priority="196">
      <formula>$W178&gt;0</formula>
    </cfRule>
  </conditionalFormatting>
  <conditionalFormatting sqref="P178">
    <cfRule type="expression" dxfId="3448" priority="191" stopIfTrue="1">
      <formula>$D$154="- Select EU funder -"</formula>
    </cfRule>
  </conditionalFormatting>
  <conditionalFormatting sqref="P178">
    <cfRule type="containsText" dxfId="3447" priority="192" stopIfTrue="1" operator="containsText" text="WP">
      <formula>NOT(ISERROR(SEARCH("WP",P178)))</formula>
    </cfRule>
  </conditionalFormatting>
  <conditionalFormatting sqref="P178">
    <cfRule type="expression" dxfId="3446" priority="193">
      <formula>$W178&gt;0</formula>
    </cfRule>
  </conditionalFormatting>
  <conditionalFormatting sqref="N180">
    <cfRule type="expression" dxfId="3445" priority="188" stopIfTrue="1">
      <formula>$D$154="- Select EU funder -"</formula>
    </cfRule>
  </conditionalFormatting>
  <conditionalFormatting sqref="N180">
    <cfRule type="notContainsBlanks" dxfId="3444" priority="189" stopIfTrue="1">
      <formula>LEN(TRIM(N180))&gt;0</formula>
    </cfRule>
  </conditionalFormatting>
  <conditionalFormatting sqref="N180">
    <cfRule type="expression" dxfId="3443" priority="190">
      <formula>$W180&gt;0</formula>
    </cfRule>
  </conditionalFormatting>
  <conditionalFormatting sqref="P180">
    <cfRule type="expression" dxfId="3442" priority="185" stopIfTrue="1">
      <formula>$D$154="- Select EU funder -"</formula>
    </cfRule>
  </conditionalFormatting>
  <conditionalFormatting sqref="P180">
    <cfRule type="containsText" dxfId="3441" priority="186" stopIfTrue="1" operator="containsText" text="WP">
      <formula>NOT(ISERROR(SEARCH("WP",P180)))</formula>
    </cfRule>
  </conditionalFormatting>
  <conditionalFormatting sqref="P180">
    <cfRule type="expression" dxfId="3440" priority="187">
      <formula>$W180&gt;0</formula>
    </cfRule>
  </conditionalFormatting>
  <conditionalFormatting sqref="N182">
    <cfRule type="expression" dxfId="3439" priority="182" stopIfTrue="1">
      <formula>$D$154="- Select EU funder -"</formula>
    </cfRule>
  </conditionalFormatting>
  <conditionalFormatting sqref="N182">
    <cfRule type="notContainsBlanks" dxfId="3438" priority="183" stopIfTrue="1">
      <formula>LEN(TRIM(N182))&gt;0</formula>
    </cfRule>
  </conditionalFormatting>
  <conditionalFormatting sqref="N182">
    <cfRule type="expression" dxfId="3437" priority="184">
      <formula>$W182&gt;0</formula>
    </cfRule>
  </conditionalFormatting>
  <conditionalFormatting sqref="P182">
    <cfRule type="expression" dxfId="3436" priority="179" stopIfTrue="1">
      <formula>$D$154="- Select EU funder -"</formula>
    </cfRule>
  </conditionalFormatting>
  <conditionalFormatting sqref="P182">
    <cfRule type="containsText" dxfId="3435" priority="180" stopIfTrue="1" operator="containsText" text="WP">
      <formula>NOT(ISERROR(SEARCH("WP",P182)))</formula>
    </cfRule>
  </conditionalFormatting>
  <conditionalFormatting sqref="P182">
    <cfRule type="expression" dxfId="3434" priority="181">
      <formula>$W182&gt;0</formula>
    </cfRule>
  </conditionalFormatting>
  <conditionalFormatting sqref="N184">
    <cfRule type="expression" dxfId="3433" priority="176" stopIfTrue="1">
      <formula>$D$184="- Select EU funder -"</formula>
    </cfRule>
  </conditionalFormatting>
  <conditionalFormatting sqref="N184">
    <cfRule type="notContainsBlanks" dxfId="3432" priority="177" stopIfTrue="1">
      <formula>LEN(TRIM(N184))&gt;0</formula>
    </cfRule>
  </conditionalFormatting>
  <conditionalFormatting sqref="N184">
    <cfRule type="expression" dxfId="3431" priority="178">
      <formula>$W184&gt;0</formula>
    </cfRule>
  </conditionalFormatting>
  <conditionalFormatting sqref="P184">
    <cfRule type="expression" dxfId="3430" priority="173" stopIfTrue="1">
      <formula>$D$184="- Select EU funder -"</formula>
    </cfRule>
  </conditionalFormatting>
  <conditionalFormatting sqref="P184">
    <cfRule type="containsText" dxfId="3429" priority="174" stopIfTrue="1" operator="containsText" text="WP">
      <formula>NOT(ISERROR(SEARCH("WP",P184)))</formula>
    </cfRule>
  </conditionalFormatting>
  <conditionalFormatting sqref="P184">
    <cfRule type="expression" dxfId="3428" priority="175">
      <formula>$W184&gt;0</formula>
    </cfRule>
  </conditionalFormatting>
  <conditionalFormatting sqref="N186">
    <cfRule type="expression" dxfId="3427" priority="170" stopIfTrue="1">
      <formula>$D$184="- Select EU funder -"</formula>
    </cfRule>
  </conditionalFormatting>
  <conditionalFormatting sqref="N186">
    <cfRule type="notContainsBlanks" dxfId="3426" priority="171" stopIfTrue="1">
      <formula>LEN(TRIM(N186))&gt;0</formula>
    </cfRule>
  </conditionalFormatting>
  <conditionalFormatting sqref="N186">
    <cfRule type="expression" dxfId="3425" priority="172">
      <formula>$W186&gt;0</formula>
    </cfRule>
  </conditionalFormatting>
  <conditionalFormatting sqref="P186">
    <cfRule type="expression" dxfId="3424" priority="167" stopIfTrue="1">
      <formula>$D$184="- Select EU funder -"</formula>
    </cfRule>
  </conditionalFormatting>
  <conditionalFormatting sqref="P186">
    <cfRule type="containsText" dxfId="3423" priority="168" stopIfTrue="1" operator="containsText" text="WP">
      <formula>NOT(ISERROR(SEARCH("WP",P186)))</formula>
    </cfRule>
  </conditionalFormatting>
  <conditionalFormatting sqref="P186">
    <cfRule type="expression" dxfId="3422" priority="169">
      <formula>$W186&gt;0</formula>
    </cfRule>
  </conditionalFormatting>
  <conditionalFormatting sqref="N188">
    <cfRule type="expression" dxfId="3421" priority="164" stopIfTrue="1">
      <formula>$D$184="- Select EU funder -"</formula>
    </cfRule>
  </conditionalFormatting>
  <conditionalFormatting sqref="N188">
    <cfRule type="notContainsBlanks" dxfId="3420" priority="165" stopIfTrue="1">
      <formula>LEN(TRIM(N188))&gt;0</formula>
    </cfRule>
  </conditionalFormatting>
  <conditionalFormatting sqref="N188">
    <cfRule type="expression" dxfId="3419" priority="166">
      <formula>$W188&gt;0</formula>
    </cfRule>
  </conditionalFormatting>
  <conditionalFormatting sqref="P188">
    <cfRule type="expression" dxfId="3418" priority="161" stopIfTrue="1">
      <formula>$D$184="- Select EU funder -"</formula>
    </cfRule>
  </conditionalFormatting>
  <conditionalFormatting sqref="P188">
    <cfRule type="containsText" dxfId="3417" priority="162" stopIfTrue="1" operator="containsText" text="WP">
      <formula>NOT(ISERROR(SEARCH("WP",P188)))</formula>
    </cfRule>
  </conditionalFormatting>
  <conditionalFormatting sqref="P188">
    <cfRule type="expression" dxfId="3416" priority="163">
      <formula>$W188&gt;0</formula>
    </cfRule>
  </conditionalFormatting>
  <conditionalFormatting sqref="N190">
    <cfRule type="expression" dxfId="3415" priority="158" stopIfTrue="1">
      <formula>$D$184="- Select EU funder -"</formula>
    </cfRule>
  </conditionalFormatting>
  <conditionalFormatting sqref="N190">
    <cfRule type="notContainsBlanks" dxfId="3414" priority="159" stopIfTrue="1">
      <formula>LEN(TRIM(N190))&gt;0</formula>
    </cfRule>
  </conditionalFormatting>
  <conditionalFormatting sqref="N190">
    <cfRule type="expression" dxfId="3413" priority="160">
      <formula>$W190&gt;0</formula>
    </cfRule>
  </conditionalFormatting>
  <conditionalFormatting sqref="P190">
    <cfRule type="expression" dxfId="3412" priority="155" stopIfTrue="1">
      <formula>$D$184="- Select EU funder -"</formula>
    </cfRule>
  </conditionalFormatting>
  <conditionalFormatting sqref="P190">
    <cfRule type="containsText" dxfId="3411" priority="156" stopIfTrue="1" operator="containsText" text="WP">
      <formula>NOT(ISERROR(SEARCH("WP",P190)))</formula>
    </cfRule>
  </conditionalFormatting>
  <conditionalFormatting sqref="P190">
    <cfRule type="expression" dxfId="3410" priority="157">
      <formula>$W190&gt;0</formula>
    </cfRule>
  </conditionalFormatting>
  <conditionalFormatting sqref="N192">
    <cfRule type="expression" dxfId="3409" priority="152" stopIfTrue="1">
      <formula>$D$184="- Select EU funder -"</formula>
    </cfRule>
  </conditionalFormatting>
  <conditionalFormatting sqref="N192">
    <cfRule type="notContainsBlanks" dxfId="3408" priority="153" stopIfTrue="1">
      <formula>LEN(TRIM(N192))&gt;0</formula>
    </cfRule>
  </conditionalFormatting>
  <conditionalFormatting sqref="N192">
    <cfRule type="expression" dxfId="3407" priority="154">
      <formula>$W192&gt;0</formula>
    </cfRule>
  </conditionalFormatting>
  <conditionalFormatting sqref="P192">
    <cfRule type="expression" dxfId="3406" priority="149" stopIfTrue="1">
      <formula>$D$184="- Select EU funder -"</formula>
    </cfRule>
  </conditionalFormatting>
  <conditionalFormatting sqref="P192">
    <cfRule type="containsText" dxfId="3405" priority="150" stopIfTrue="1" operator="containsText" text="WP">
      <formula>NOT(ISERROR(SEARCH("WP",P192)))</formula>
    </cfRule>
  </conditionalFormatting>
  <conditionalFormatting sqref="P192">
    <cfRule type="expression" dxfId="3404" priority="151">
      <formula>$W192&gt;0</formula>
    </cfRule>
  </conditionalFormatting>
  <conditionalFormatting sqref="N194">
    <cfRule type="expression" dxfId="3403" priority="146" stopIfTrue="1">
      <formula>$D$184="- Select EU funder -"</formula>
    </cfRule>
  </conditionalFormatting>
  <conditionalFormatting sqref="N194">
    <cfRule type="notContainsBlanks" dxfId="3402" priority="147" stopIfTrue="1">
      <formula>LEN(TRIM(N194))&gt;0</formula>
    </cfRule>
  </conditionalFormatting>
  <conditionalFormatting sqref="N194">
    <cfRule type="expression" dxfId="3401" priority="148">
      <formula>$W194&gt;0</formula>
    </cfRule>
  </conditionalFormatting>
  <conditionalFormatting sqref="P194">
    <cfRule type="expression" dxfId="3400" priority="143" stopIfTrue="1">
      <formula>$D$184="- Select EU funder -"</formula>
    </cfRule>
  </conditionalFormatting>
  <conditionalFormatting sqref="P194">
    <cfRule type="containsText" dxfId="3399" priority="144" stopIfTrue="1" operator="containsText" text="WP">
      <formula>NOT(ISERROR(SEARCH("WP",P194)))</formula>
    </cfRule>
  </conditionalFormatting>
  <conditionalFormatting sqref="P194">
    <cfRule type="expression" dxfId="3398" priority="145">
      <formula>$W194&gt;0</formula>
    </cfRule>
  </conditionalFormatting>
  <conditionalFormatting sqref="N196">
    <cfRule type="expression" dxfId="3397" priority="140" stopIfTrue="1">
      <formula>$D$184="- Select EU funder -"</formula>
    </cfRule>
  </conditionalFormatting>
  <conditionalFormatting sqref="N196">
    <cfRule type="notContainsBlanks" dxfId="3396" priority="141" stopIfTrue="1">
      <formula>LEN(TRIM(N196))&gt;0</formula>
    </cfRule>
  </conditionalFormatting>
  <conditionalFormatting sqref="N196">
    <cfRule type="expression" dxfId="3395" priority="142">
      <formula>$W196&gt;0</formula>
    </cfRule>
  </conditionalFormatting>
  <conditionalFormatting sqref="P196">
    <cfRule type="expression" dxfId="3394" priority="137" stopIfTrue="1">
      <formula>$D$184="- Select EU funder -"</formula>
    </cfRule>
  </conditionalFormatting>
  <conditionalFormatting sqref="P196">
    <cfRule type="containsText" dxfId="3393" priority="138" stopIfTrue="1" operator="containsText" text="WP">
      <formula>NOT(ISERROR(SEARCH("WP",P196)))</formula>
    </cfRule>
  </conditionalFormatting>
  <conditionalFormatting sqref="P196">
    <cfRule type="expression" dxfId="3392" priority="139">
      <formula>$W196&gt;0</formula>
    </cfRule>
  </conditionalFormatting>
  <conditionalFormatting sqref="N198">
    <cfRule type="expression" dxfId="3391" priority="134" stopIfTrue="1">
      <formula>$D$184="- Select EU funder -"</formula>
    </cfRule>
  </conditionalFormatting>
  <conditionalFormatting sqref="N198">
    <cfRule type="notContainsBlanks" dxfId="3390" priority="135" stopIfTrue="1">
      <formula>LEN(TRIM(N198))&gt;0</formula>
    </cfRule>
  </conditionalFormatting>
  <conditionalFormatting sqref="N198">
    <cfRule type="expression" dxfId="3389" priority="136">
      <formula>$W198&gt;0</formula>
    </cfRule>
  </conditionalFormatting>
  <conditionalFormatting sqref="P198">
    <cfRule type="expression" dxfId="3388" priority="131" stopIfTrue="1">
      <formula>$D$184="- Select EU funder -"</formula>
    </cfRule>
  </conditionalFormatting>
  <conditionalFormatting sqref="P198">
    <cfRule type="containsText" dxfId="3387" priority="132" stopIfTrue="1" operator="containsText" text="WP">
      <formula>NOT(ISERROR(SEARCH("WP",P198)))</formula>
    </cfRule>
  </conditionalFormatting>
  <conditionalFormatting sqref="P198">
    <cfRule type="expression" dxfId="3386" priority="133">
      <formula>$W198&gt;0</formula>
    </cfRule>
  </conditionalFormatting>
  <conditionalFormatting sqref="N200">
    <cfRule type="expression" dxfId="3385" priority="128" stopIfTrue="1">
      <formula>$D$184="- Select EU funder -"</formula>
    </cfRule>
  </conditionalFormatting>
  <conditionalFormatting sqref="N200">
    <cfRule type="notContainsBlanks" dxfId="3384" priority="129" stopIfTrue="1">
      <formula>LEN(TRIM(N200))&gt;0</formula>
    </cfRule>
  </conditionalFormatting>
  <conditionalFormatting sqref="N200">
    <cfRule type="expression" dxfId="3383" priority="130">
      <formula>$W200&gt;0</formula>
    </cfRule>
  </conditionalFormatting>
  <conditionalFormatting sqref="P200">
    <cfRule type="expression" dxfId="3382" priority="125" stopIfTrue="1">
      <formula>$D$184="- Select EU funder -"</formula>
    </cfRule>
  </conditionalFormatting>
  <conditionalFormatting sqref="P200">
    <cfRule type="containsText" dxfId="3381" priority="126" stopIfTrue="1" operator="containsText" text="WP">
      <formula>NOT(ISERROR(SEARCH("WP",P200)))</formula>
    </cfRule>
  </conditionalFormatting>
  <conditionalFormatting sqref="P200">
    <cfRule type="expression" dxfId="3380" priority="127">
      <formula>$W200&gt;0</formula>
    </cfRule>
  </conditionalFormatting>
  <conditionalFormatting sqref="N202">
    <cfRule type="expression" dxfId="3379" priority="122" stopIfTrue="1">
      <formula>$D$184="- Select EU funder -"</formula>
    </cfRule>
  </conditionalFormatting>
  <conditionalFormatting sqref="N202">
    <cfRule type="notContainsBlanks" dxfId="3378" priority="123" stopIfTrue="1">
      <formula>LEN(TRIM(N202))&gt;0</formula>
    </cfRule>
  </conditionalFormatting>
  <conditionalFormatting sqref="N202">
    <cfRule type="expression" dxfId="3377" priority="124">
      <formula>$W202&gt;0</formula>
    </cfRule>
  </conditionalFormatting>
  <conditionalFormatting sqref="P202">
    <cfRule type="expression" dxfId="3376" priority="119" stopIfTrue="1">
      <formula>$D$184="- Select EU funder -"</formula>
    </cfRule>
  </conditionalFormatting>
  <conditionalFormatting sqref="P202">
    <cfRule type="containsText" dxfId="3375" priority="120" stopIfTrue="1" operator="containsText" text="WP">
      <formula>NOT(ISERROR(SEARCH("WP",P202)))</formula>
    </cfRule>
  </conditionalFormatting>
  <conditionalFormatting sqref="P202">
    <cfRule type="expression" dxfId="3374" priority="121">
      <formula>$W202&gt;0</formula>
    </cfRule>
  </conditionalFormatting>
  <conditionalFormatting sqref="N204">
    <cfRule type="expression" dxfId="3373" priority="116" stopIfTrue="1">
      <formula>$D$184="- Select EU funder -"</formula>
    </cfRule>
  </conditionalFormatting>
  <conditionalFormatting sqref="N204">
    <cfRule type="notContainsBlanks" dxfId="3372" priority="117" stopIfTrue="1">
      <formula>LEN(TRIM(N204))&gt;0</formula>
    </cfRule>
  </conditionalFormatting>
  <conditionalFormatting sqref="N204">
    <cfRule type="expression" dxfId="3371" priority="118">
      <formula>$W204&gt;0</formula>
    </cfRule>
  </conditionalFormatting>
  <conditionalFormatting sqref="P204">
    <cfRule type="expression" dxfId="3370" priority="113" stopIfTrue="1">
      <formula>$D$184="- Select EU funder -"</formula>
    </cfRule>
  </conditionalFormatting>
  <conditionalFormatting sqref="P204">
    <cfRule type="containsText" dxfId="3369" priority="114" stopIfTrue="1" operator="containsText" text="WP">
      <formula>NOT(ISERROR(SEARCH("WP",P204)))</formula>
    </cfRule>
  </conditionalFormatting>
  <conditionalFormatting sqref="P204">
    <cfRule type="expression" dxfId="3368" priority="115">
      <formula>$W204&gt;0</formula>
    </cfRule>
  </conditionalFormatting>
  <conditionalFormatting sqref="N206">
    <cfRule type="expression" dxfId="3367" priority="110" stopIfTrue="1">
      <formula>$D$184="- Select EU funder -"</formula>
    </cfRule>
  </conditionalFormatting>
  <conditionalFormatting sqref="N206">
    <cfRule type="notContainsBlanks" dxfId="3366" priority="111" stopIfTrue="1">
      <formula>LEN(TRIM(N206))&gt;0</formula>
    </cfRule>
  </conditionalFormatting>
  <conditionalFormatting sqref="N206">
    <cfRule type="expression" dxfId="3365" priority="112">
      <formula>$W206&gt;0</formula>
    </cfRule>
  </conditionalFormatting>
  <conditionalFormatting sqref="P206">
    <cfRule type="expression" dxfId="3364" priority="107" stopIfTrue="1">
      <formula>$D$184="- Select EU funder -"</formula>
    </cfRule>
  </conditionalFormatting>
  <conditionalFormatting sqref="P206">
    <cfRule type="containsText" dxfId="3363" priority="108" stopIfTrue="1" operator="containsText" text="WP">
      <formula>NOT(ISERROR(SEARCH("WP",P206)))</formula>
    </cfRule>
  </conditionalFormatting>
  <conditionalFormatting sqref="P206">
    <cfRule type="expression" dxfId="3362" priority="109">
      <formula>$W206&gt;0</formula>
    </cfRule>
  </conditionalFormatting>
  <conditionalFormatting sqref="N208">
    <cfRule type="expression" dxfId="3361" priority="104" stopIfTrue="1">
      <formula>$D$184="- Select EU funder -"</formula>
    </cfRule>
  </conditionalFormatting>
  <conditionalFormatting sqref="N208">
    <cfRule type="notContainsBlanks" dxfId="3360" priority="105" stopIfTrue="1">
      <formula>LEN(TRIM(N208))&gt;0</formula>
    </cfRule>
  </conditionalFormatting>
  <conditionalFormatting sqref="N208">
    <cfRule type="expression" dxfId="3359" priority="106">
      <formula>$W208&gt;0</formula>
    </cfRule>
  </conditionalFormatting>
  <conditionalFormatting sqref="P208">
    <cfRule type="expression" dxfId="3358" priority="101" stopIfTrue="1">
      <formula>$D$184="- Select EU funder -"</formula>
    </cfRule>
  </conditionalFormatting>
  <conditionalFormatting sqref="P208">
    <cfRule type="containsText" dxfId="3357" priority="102" stopIfTrue="1" operator="containsText" text="WP">
      <formula>NOT(ISERROR(SEARCH("WP",P208)))</formula>
    </cfRule>
  </conditionalFormatting>
  <conditionalFormatting sqref="P208">
    <cfRule type="expression" dxfId="3356" priority="103">
      <formula>$W208&gt;0</formula>
    </cfRule>
  </conditionalFormatting>
  <conditionalFormatting sqref="N210">
    <cfRule type="expression" dxfId="3355" priority="98" stopIfTrue="1">
      <formula>$D$184="- Select EU funder -"</formula>
    </cfRule>
  </conditionalFormatting>
  <conditionalFormatting sqref="N210">
    <cfRule type="notContainsBlanks" dxfId="3354" priority="99" stopIfTrue="1">
      <formula>LEN(TRIM(N210))&gt;0</formula>
    </cfRule>
  </conditionalFormatting>
  <conditionalFormatting sqref="N210">
    <cfRule type="expression" dxfId="3353" priority="100">
      <formula>$W210&gt;0</formula>
    </cfRule>
  </conditionalFormatting>
  <conditionalFormatting sqref="P210">
    <cfRule type="expression" dxfId="3352" priority="95" stopIfTrue="1">
      <formula>$D$184="- Select EU funder -"</formula>
    </cfRule>
  </conditionalFormatting>
  <conditionalFormatting sqref="P210">
    <cfRule type="containsText" dxfId="3351" priority="96" stopIfTrue="1" operator="containsText" text="WP">
      <formula>NOT(ISERROR(SEARCH("WP",P210)))</formula>
    </cfRule>
  </conditionalFormatting>
  <conditionalFormatting sqref="P210">
    <cfRule type="expression" dxfId="3350" priority="97">
      <formula>$W210&gt;0</formula>
    </cfRule>
  </conditionalFormatting>
  <conditionalFormatting sqref="N212">
    <cfRule type="expression" dxfId="3349" priority="92" stopIfTrue="1">
      <formula>$D$184="- Select EU funder -"</formula>
    </cfRule>
  </conditionalFormatting>
  <conditionalFormatting sqref="N212">
    <cfRule type="notContainsBlanks" dxfId="3348" priority="93" stopIfTrue="1">
      <formula>LEN(TRIM(N212))&gt;0</formula>
    </cfRule>
  </conditionalFormatting>
  <conditionalFormatting sqref="N212">
    <cfRule type="expression" dxfId="3347" priority="94">
      <formula>$W212&gt;0</formula>
    </cfRule>
  </conditionalFormatting>
  <conditionalFormatting sqref="P212">
    <cfRule type="expression" dxfId="3346" priority="89" stopIfTrue="1">
      <formula>$D$184="- Select EU funder -"</formula>
    </cfRule>
  </conditionalFormatting>
  <conditionalFormatting sqref="P212">
    <cfRule type="containsText" dxfId="3345" priority="90" stopIfTrue="1" operator="containsText" text="WP">
      <formula>NOT(ISERROR(SEARCH("WP",P212)))</formula>
    </cfRule>
  </conditionalFormatting>
  <conditionalFormatting sqref="P212">
    <cfRule type="expression" dxfId="3344" priority="91">
      <formula>$W212&gt;0</formula>
    </cfRule>
  </conditionalFormatting>
  <conditionalFormatting sqref="F221">
    <cfRule type="expression" dxfId="3343" priority="87" stopIfTrue="1">
      <formula>$D221="Select or Enter US federal funder"</formula>
    </cfRule>
  </conditionalFormatting>
  <conditionalFormatting sqref="V221">
    <cfRule type="expression" dxfId="3342" priority="83" stopIfTrue="1">
      <formula>$Z$261&lt;21</formula>
    </cfRule>
  </conditionalFormatting>
  <conditionalFormatting sqref="R221">
    <cfRule type="expression" dxfId="3341" priority="84" stopIfTrue="1">
      <formula>$D221="Select or Enter US federal funder"</formula>
    </cfRule>
  </conditionalFormatting>
  <conditionalFormatting sqref="V221">
    <cfRule type="expression" dxfId="3340" priority="85" stopIfTrue="1">
      <formula>$D221="Select or Enter US federal funder"</formula>
    </cfRule>
  </conditionalFormatting>
  <conditionalFormatting sqref="F234">
    <cfRule type="expression" dxfId="3339" priority="88" stopIfTrue="1">
      <formula>$D234="Select or Enter Other funder"</formula>
    </cfRule>
  </conditionalFormatting>
  <conditionalFormatting sqref="N234">
    <cfRule type="expression" dxfId="3338" priority="80" stopIfTrue="1">
      <formula>$D234="Select or Enter Other funder"</formula>
    </cfRule>
  </conditionalFormatting>
  <conditionalFormatting sqref="N234">
    <cfRule type="notContainsBlanks" dxfId="3337" priority="81" stopIfTrue="1">
      <formula>LEN(TRIM(N234))&gt;0</formula>
    </cfRule>
  </conditionalFormatting>
  <conditionalFormatting sqref="N234">
    <cfRule type="expression" dxfId="3336" priority="82">
      <formula>$W234&gt;0</formula>
    </cfRule>
  </conditionalFormatting>
  <conditionalFormatting sqref="V234">
    <cfRule type="expression" dxfId="3335" priority="77" stopIfTrue="1">
      <formula>$Z$261&lt;21</formula>
    </cfRule>
  </conditionalFormatting>
  <conditionalFormatting sqref="R234">
    <cfRule type="expression" dxfId="3334" priority="78" stopIfTrue="1">
      <formula>$D234="Select or Enter Other funder"</formula>
    </cfRule>
  </conditionalFormatting>
  <conditionalFormatting sqref="V234">
    <cfRule type="expression" dxfId="3333" priority="79" stopIfTrue="1">
      <formula>$D234="Select or Enter Other funder"</formula>
    </cfRule>
  </conditionalFormatting>
  <conditionalFormatting sqref="V247">
    <cfRule type="expression" dxfId="3332" priority="74" stopIfTrue="1">
      <formula>$Z$261&lt;21</formula>
    </cfRule>
  </conditionalFormatting>
  <conditionalFormatting sqref="R247:U247">
    <cfRule type="expression" dxfId="3331" priority="75" stopIfTrue="1">
      <formula>$N247="- Select work type -"</formula>
    </cfRule>
  </conditionalFormatting>
  <conditionalFormatting sqref="V247">
    <cfRule type="expression" dxfId="3330" priority="76" stopIfTrue="1">
      <formula>$N247="- Select work type -"</formula>
    </cfRule>
  </conditionalFormatting>
  <conditionalFormatting sqref="V249">
    <cfRule type="expression" dxfId="3329" priority="71" stopIfTrue="1">
      <formula>$Z$261&lt;21</formula>
    </cfRule>
  </conditionalFormatting>
  <conditionalFormatting sqref="R249:U249">
    <cfRule type="expression" dxfId="3328" priority="72" stopIfTrue="1">
      <formula>$N249="- Select work type -"</formula>
    </cfRule>
  </conditionalFormatting>
  <conditionalFormatting sqref="V249">
    <cfRule type="expression" dxfId="3327" priority="73" stopIfTrue="1">
      <formula>$N249="- Select work type -"</formula>
    </cfRule>
  </conditionalFormatting>
  <conditionalFormatting sqref="V251">
    <cfRule type="expression" dxfId="3326" priority="68" stopIfTrue="1">
      <formula>$Z$261&lt;21</formula>
    </cfRule>
  </conditionalFormatting>
  <conditionalFormatting sqref="R251:U251">
    <cfRule type="expression" dxfId="3325" priority="69" stopIfTrue="1">
      <formula>$N251="- Select work type -"</formula>
    </cfRule>
  </conditionalFormatting>
  <conditionalFormatting sqref="V251">
    <cfRule type="expression" dxfId="3324" priority="70" stopIfTrue="1">
      <formula>$N251="- Select work type -"</formula>
    </cfRule>
  </conditionalFormatting>
  <conditionalFormatting sqref="H296:W404">
    <cfRule type="containsText" dxfId="3323" priority="66" operator="containsText" text="Select">
      <formula>NOT(ISERROR(SEARCH("Select",H296)))</formula>
    </cfRule>
    <cfRule type="cellIs" dxfId="3322" priority="67" operator="equal">
      <formula>0</formula>
    </cfRule>
  </conditionalFormatting>
  <conditionalFormatting sqref="V26">
    <cfRule type="expression" dxfId="3321" priority="64" stopIfTrue="1">
      <formula>$Z$261&lt;21</formula>
    </cfRule>
  </conditionalFormatting>
  <conditionalFormatting sqref="V26">
    <cfRule type="expression" dxfId="3320" priority="65">
      <formula>N26="- Select type of leave -"</formula>
    </cfRule>
  </conditionalFormatting>
  <conditionalFormatting sqref="N251">
    <cfRule type="containsText" dxfId="3319" priority="808" stopIfTrue="1" operator="containsText" text="Select work type -">
      <formula>NOT(ISERROR(SEARCH("Select work type -",N251)))</formula>
    </cfRule>
  </conditionalFormatting>
  <conditionalFormatting sqref="F225">
    <cfRule type="expression" dxfId="3318" priority="63" stopIfTrue="1">
      <formula>$D225="Select or Enter US federal funder"</formula>
    </cfRule>
  </conditionalFormatting>
  <conditionalFormatting sqref="H221">
    <cfRule type="expression" dxfId="3317" priority="62" stopIfTrue="1">
      <formula>$D221="Select or Enter US federal funder"</formula>
    </cfRule>
  </conditionalFormatting>
  <conditionalFormatting sqref="J221">
    <cfRule type="expression" dxfId="3316" priority="61" stopIfTrue="1">
      <formula>$D221="Select or Enter US federal funder"</formula>
    </cfRule>
  </conditionalFormatting>
  <conditionalFormatting sqref="L221">
    <cfRule type="expression" dxfId="3315" priority="60" stopIfTrue="1">
      <formula>$D221="Select or Enter US federal funder"</formula>
    </cfRule>
  </conditionalFormatting>
  <conditionalFormatting sqref="F223">
    <cfRule type="expression" dxfId="3314" priority="59" stopIfTrue="1">
      <formula>$D223="Select or Enter US federal funder"</formula>
    </cfRule>
  </conditionalFormatting>
  <conditionalFormatting sqref="H223">
    <cfRule type="expression" dxfId="3313" priority="58" stopIfTrue="1">
      <formula>$D223="Select or Enter US federal funder"</formula>
    </cfRule>
  </conditionalFormatting>
  <conditionalFormatting sqref="J223">
    <cfRule type="expression" dxfId="3312" priority="57" stopIfTrue="1">
      <formula>$D223="Select or Enter US federal funder"</formula>
    </cfRule>
  </conditionalFormatting>
  <conditionalFormatting sqref="L223">
    <cfRule type="expression" dxfId="3311" priority="56" stopIfTrue="1">
      <formula>$D223="Select or Enter US federal funder"</formula>
    </cfRule>
  </conditionalFormatting>
  <conditionalFormatting sqref="H225">
    <cfRule type="expression" dxfId="3310" priority="55" stopIfTrue="1">
      <formula>$D225="Select or Enter US federal funder"</formula>
    </cfRule>
  </conditionalFormatting>
  <conditionalFormatting sqref="J225">
    <cfRule type="expression" dxfId="3309" priority="54" stopIfTrue="1">
      <formula>$D225="Select or Enter US federal funder"</formula>
    </cfRule>
  </conditionalFormatting>
  <conditionalFormatting sqref="L225">
    <cfRule type="expression" dxfId="3308" priority="53" stopIfTrue="1">
      <formula>$D225="Select or Enter US federal funder"</formula>
    </cfRule>
  </conditionalFormatting>
  <conditionalFormatting sqref="N221">
    <cfRule type="expression" dxfId="3307" priority="50" stopIfTrue="1">
      <formula>$D221="Select or Enter US federal funder"</formula>
    </cfRule>
  </conditionalFormatting>
  <conditionalFormatting sqref="N221">
    <cfRule type="notContainsBlanks" dxfId="3306" priority="51" stopIfTrue="1">
      <formula>LEN(TRIM(N221))&gt;0</formula>
    </cfRule>
  </conditionalFormatting>
  <conditionalFormatting sqref="N221">
    <cfRule type="expression" dxfId="3305" priority="52">
      <formula>$W221&gt;0</formula>
    </cfRule>
  </conditionalFormatting>
  <conditionalFormatting sqref="N223">
    <cfRule type="expression" dxfId="3304" priority="47" stopIfTrue="1">
      <formula>$D223="Select or Enter US federal funder"</formula>
    </cfRule>
  </conditionalFormatting>
  <conditionalFormatting sqref="N223">
    <cfRule type="notContainsBlanks" dxfId="3303" priority="48" stopIfTrue="1">
      <formula>LEN(TRIM(N223))&gt;0</formula>
    </cfRule>
  </conditionalFormatting>
  <conditionalFormatting sqref="N223">
    <cfRule type="expression" dxfId="3302" priority="49">
      <formula>$W223&gt;0</formula>
    </cfRule>
  </conditionalFormatting>
  <conditionalFormatting sqref="N225">
    <cfRule type="expression" dxfId="3301" priority="44" stopIfTrue="1">
      <formula>$D225="Select or Enter US federal funder"</formula>
    </cfRule>
  </conditionalFormatting>
  <conditionalFormatting sqref="N225">
    <cfRule type="notContainsBlanks" dxfId="3300" priority="45" stopIfTrue="1">
      <formula>LEN(TRIM(N225))&gt;0</formula>
    </cfRule>
  </conditionalFormatting>
  <conditionalFormatting sqref="N225">
    <cfRule type="expression" dxfId="3299" priority="46">
      <formula>$W225&gt;0</formula>
    </cfRule>
  </conditionalFormatting>
  <conditionalFormatting sqref="S221:U221">
    <cfRule type="expression" dxfId="3298" priority="43" stopIfTrue="1">
      <formula>$D221="Select or Enter US federal funder"</formula>
    </cfRule>
  </conditionalFormatting>
  <conditionalFormatting sqref="R223:U223">
    <cfRule type="expression" dxfId="3297" priority="42" stopIfTrue="1">
      <formula>$D223="Select or Enter US federal funder"</formula>
    </cfRule>
  </conditionalFormatting>
  <conditionalFormatting sqref="R225:U225">
    <cfRule type="expression" dxfId="3296" priority="41" stopIfTrue="1">
      <formula>$D225="Select or Enter US federal funder"</formula>
    </cfRule>
  </conditionalFormatting>
  <conditionalFormatting sqref="V223">
    <cfRule type="expression" dxfId="3295" priority="39" stopIfTrue="1">
      <formula>$Z$261&lt;21</formula>
    </cfRule>
  </conditionalFormatting>
  <conditionalFormatting sqref="V223">
    <cfRule type="expression" dxfId="3294" priority="40" stopIfTrue="1">
      <formula>$D223="Select or Enter US federal funder"</formula>
    </cfRule>
  </conditionalFormatting>
  <conditionalFormatting sqref="V225">
    <cfRule type="expression" dxfId="3293" priority="37" stopIfTrue="1">
      <formula>$Z$261&lt;21</formula>
    </cfRule>
  </conditionalFormatting>
  <conditionalFormatting sqref="V225">
    <cfRule type="expression" dxfId="3292" priority="38" stopIfTrue="1">
      <formula>$D225="Select or Enter US federal funder"</formula>
    </cfRule>
  </conditionalFormatting>
  <conditionalFormatting sqref="D236">
    <cfRule type="containsText" dxfId="3291" priority="36" stopIfTrue="1" operator="containsText" text="Select or Enter other funder">
      <formula>NOT(ISERROR(SEARCH("Select or Enter other funder",D236)))</formula>
    </cfRule>
  </conditionalFormatting>
  <conditionalFormatting sqref="D234">
    <cfRule type="containsText" dxfId="3290" priority="35" stopIfTrue="1" operator="containsText" text="Select or Enter other funder">
      <formula>NOT(ISERROR(SEARCH("Select or Enter other funder",D234)))</formula>
    </cfRule>
  </conditionalFormatting>
  <conditionalFormatting sqref="H234">
    <cfRule type="expression" dxfId="3289" priority="34" stopIfTrue="1">
      <formula>$D234="Select or Enter Other funder"</formula>
    </cfRule>
  </conditionalFormatting>
  <conditionalFormatting sqref="J234">
    <cfRule type="expression" dxfId="3288" priority="33" stopIfTrue="1">
      <formula>$D234="Select or Enter Other funder"</formula>
    </cfRule>
  </conditionalFormatting>
  <conditionalFormatting sqref="L234">
    <cfRule type="expression" dxfId="3287" priority="32" stopIfTrue="1">
      <formula>$D234="Select or Enter Other funder"</formula>
    </cfRule>
  </conditionalFormatting>
  <conditionalFormatting sqref="F236">
    <cfRule type="expression" dxfId="3286" priority="31" stopIfTrue="1">
      <formula>$D236="Select or Enter Other funder"</formula>
    </cfRule>
  </conditionalFormatting>
  <conditionalFormatting sqref="H236">
    <cfRule type="expression" dxfId="3285" priority="30" stopIfTrue="1">
      <formula>$D236="Select or Enter Other funder"</formula>
    </cfRule>
  </conditionalFormatting>
  <conditionalFormatting sqref="J236">
    <cfRule type="expression" dxfId="3284" priority="29" stopIfTrue="1">
      <formula>$D236="Select or Enter Other funder"</formula>
    </cfRule>
  </conditionalFormatting>
  <conditionalFormatting sqref="L236">
    <cfRule type="expression" dxfId="3283" priority="28" stopIfTrue="1">
      <formula>$D236="Select or Enter Other funder"</formula>
    </cfRule>
  </conditionalFormatting>
  <conditionalFormatting sqref="F238">
    <cfRule type="expression" dxfId="3282" priority="27" stopIfTrue="1">
      <formula>$D238="Select or Enter Other funder"</formula>
    </cfRule>
  </conditionalFormatting>
  <conditionalFormatting sqref="H238">
    <cfRule type="expression" dxfId="3281" priority="26" stopIfTrue="1">
      <formula>$D238="Select or Enter Other funder"</formula>
    </cfRule>
  </conditionalFormatting>
  <conditionalFormatting sqref="J238">
    <cfRule type="expression" dxfId="3280" priority="25" stopIfTrue="1">
      <formula>$D238="Select or Enter Other funder"</formula>
    </cfRule>
  </conditionalFormatting>
  <conditionalFormatting sqref="L238">
    <cfRule type="expression" dxfId="3279" priority="24" stopIfTrue="1">
      <formula>$D238="Select or Enter Other funder"</formula>
    </cfRule>
  </conditionalFormatting>
  <conditionalFormatting sqref="N236">
    <cfRule type="expression" dxfId="3278" priority="21" stopIfTrue="1">
      <formula>$D236="Select or Enter Other funder"</formula>
    </cfRule>
  </conditionalFormatting>
  <conditionalFormatting sqref="N236">
    <cfRule type="notContainsBlanks" dxfId="3277" priority="22" stopIfTrue="1">
      <formula>LEN(TRIM(N236))&gt;0</formula>
    </cfRule>
  </conditionalFormatting>
  <conditionalFormatting sqref="N236">
    <cfRule type="expression" dxfId="3276" priority="23">
      <formula>$W236&gt;0</formula>
    </cfRule>
  </conditionalFormatting>
  <conditionalFormatting sqref="N238">
    <cfRule type="expression" dxfId="3275" priority="18" stopIfTrue="1">
      <formula>$D238="Select or Enter Other funder"</formula>
    </cfRule>
  </conditionalFormatting>
  <conditionalFormatting sqref="N238">
    <cfRule type="notContainsBlanks" dxfId="3274" priority="19" stopIfTrue="1">
      <formula>LEN(TRIM(N238))&gt;0</formula>
    </cfRule>
  </conditionalFormatting>
  <conditionalFormatting sqref="N238">
    <cfRule type="expression" dxfId="3273" priority="20">
      <formula>$W238&gt;0</formula>
    </cfRule>
  </conditionalFormatting>
  <conditionalFormatting sqref="S234">
    <cfRule type="expression" dxfId="3272" priority="17" stopIfTrue="1">
      <formula>$D234="Select or Enter Other funder"</formula>
    </cfRule>
  </conditionalFormatting>
  <conditionalFormatting sqref="T234">
    <cfRule type="expression" dxfId="3271" priority="16" stopIfTrue="1">
      <formula>$D234="Select or Enter Other funder"</formula>
    </cfRule>
  </conditionalFormatting>
  <conditionalFormatting sqref="U234">
    <cfRule type="expression" dxfId="3270" priority="15" stopIfTrue="1">
      <formula>$D234="Select or Enter Other funder"</formula>
    </cfRule>
  </conditionalFormatting>
  <conditionalFormatting sqref="U236">
    <cfRule type="expression" dxfId="3269" priority="14" stopIfTrue="1">
      <formula>$D236="Select or Enter Other funder"</formula>
    </cfRule>
  </conditionalFormatting>
  <conditionalFormatting sqref="T236">
    <cfRule type="expression" dxfId="3268" priority="13" stopIfTrue="1">
      <formula>$D236="Select or Enter Other funder"</formula>
    </cfRule>
  </conditionalFormatting>
  <conditionalFormatting sqref="S236">
    <cfRule type="expression" dxfId="3267" priority="12" stopIfTrue="1">
      <formula>$D236="Select or Enter Other funder"</formula>
    </cfRule>
  </conditionalFormatting>
  <conditionalFormatting sqref="R236">
    <cfRule type="expression" dxfId="3266" priority="11" stopIfTrue="1">
      <formula>$D236="Select or Enter Other funder"</formula>
    </cfRule>
  </conditionalFormatting>
  <conditionalFormatting sqref="R238">
    <cfRule type="expression" dxfId="3265" priority="10" stopIfTrue="1">
      <formula>$D238="Select or Enter Other funder"</formula>
    </cfRule>
  </conditionalFormatting>
  <conditionalFormatting sqref="S238">
    <cfRule type="expression" dxfId="3264" priority="9" stopIfTrue="1">
      <formula>$D238="Select or Enter Other funder"</formula>
    </cfRule>
  </conditionalFormatting>
  <conditionalFormatting sqref="T238">
    <cfRule type="expression" dxfId="3263" priority="8" stopIfTrue="1">
      <formula>$D238="Select or Enter Other funder"</formula>
    </cfRule>
  </conditionalFormatting>
  <conditionalFormatting sqref="U238">
    <cfRule type="expression" dxfId="3262" priority="7" stopIfTrue="1">
      <formula>$D238="Select or Enter Other funder"</formula>
    </cfRule>
  </conditionalFormatting>
  <conditionalFormatting sqref="V236">
    <cfRule type="expression" dxfId="3261" priority="5" stopIfTrue="1">
      <formula>$Z$261&lt;21</formula>
    </cfRule>
  </conditionalFormatting>
  <conditionalFormatting sqref="V236">
    <cfRule type="expression" dxfId="3260" priority="6" stopIfTrue="1">
      <formula>$D236="Select or Enter Other funder"</formula>
    </cfRule>
  </conditionalFormatting>
  <conditionalFormatting sqref="V238">
    <cfRule type="expression" dxfId="3259" priority="3" stopIfTrue="1">
      <formula>$Z$261&lt;21</formula>
    </cfRule>
  </conditionalFormatting>
  <conditionalFormatting sqref="V238">
    <cfRule type="expression" dxfId="3258" priority="4" stopIfTrue="1">
      <formula>$D238="Select or Enter Other funder"</formula>
    </cfRule>
  </conditionalFormatting>
  <conditionalFormatting sqref="N249">
    <cfRule type="containsText" dxfId="3257" priority="2" stopIfTrue="1" operator="containsText" text="Select work type -">
      <formula>NOT(ISERROR(SEARCH("Select work type -",N249)))</formula>
    </cfRule>
  </conditionalFormatting>
  <conditionalFormatting sqref="N247">
    <cfRule type="containsText" dxfId="3256" priority="1" stopIfTrue="1" operator="containsText" text="Select work type -">
      <formula>NOT(ISERROR(SEARCH("Select work type -",N247)))</formula>
    </cfRule>
  </conditionalFormatting>
  <dataValidations count="6">
    <dataValidation type="list" allowBlank="1" showInputMessage="1" showErrorMessage="1" sqref="P37 P39 P41 P43 P45 P49 P51 P53 P55 P59 P61 P63 P65 P47 P57 P69 P71 P73 P75 P67 P79 P81 P83 P85 P77">
      <formula1>TASK</formula1>
    </dataValidation>
    <dataValidation type="list" allowBlank="1" showInputMessage="1" sqref="J11">
      <formula1>Year</formula1>
    </dataValidation>
    <dataValidation type="list" allowBlank="1" showInputMessage="1" showErrorMessage="1" sqref="N249 N251 N247">
      <formula1>NON_PROJECT_WORK</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6 N28 N24">
      <formula1>LEAVE</formula1>
    </dataValidation>
    <dataValidation type="list" allowBlank="1" showInputMessage="1" sqref="D11:E11">
      <formula1>Month</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8'!D11="December",  "January", VLOOKUP('Month 8'!D11,List!$B$3:$D$14,3,FALSE))</f>
        <v>March</v>
      </c>
      <c r="E11" s="158"/>
      <c r="F11" s="160"/>
      <c r="G11" s="32"/>
      <c r="H11" s="32" t="s">
        <v>95</v>
      </c>
      <c r="I11" s="33"/>
      <c r="J11" s="157">
        <f>IF('Month 8'!D11="December", 'Month 8'!J11+1, 'Month 8'!J11)</f>
        <v>2023</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44986</v>
      </c>
      <c r="S21" s="199">
        <f>DATE(YEAR(R21),MONTH(R21),DAY(R21)+7)</f>
        <v>44993</v>
      </c>
      <c r="T21" s="199">
        <f t="shared" ref="T21:V21" si="0">DATE(YEAR(S21),MONTH(S21),DAY(S21)+7)</f>
        <v>45000</v>
      </c>
      <c r="U21" s="199">
        <f t="shared" si="0"/>
        <v>45007</v>
      </c>
      <c r="V21" s="199">
        <f t="shared" si="0"/>
        <v>45014</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44992</v>
      </c>
      <c r="S22" s="199">
        <f>DATE(YEAR(S21),MONTH(S21),DAY(S21)+6)</f>
        <v>44999</v>
      </c>
      <c r="T22" s="199">
        <f>DATE(YEAR(T21),MONTH(T21),DAY(T21)+6)</f>
        <v>45006</v>
      </c>
      <c r="U22" s="199">
        <f>DATE(YEAR(U21),MONTH(U21),DAY(U21)+6)</f>
        <v>45013</v>
      </c>
      <c r="V22" s="199">
        <f>$Z$260</f>
        <v>45016</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44986</v>
      </c>
      <c r="S34" s="199">
        <f t="shared" ref="S34:V34" si="1">S$21</f>
        <v>44993</v>
      </c>
      <c r="T34" s="199">
        <f t="shared" si="1"/>
        <v>45000</v>
      </c>
      <c r="U34" s="199">
        <f t="shared" si="1"/>
        <v>45007</v>
      </c>
      <c r="V34" s="199">
        <f t="shared" si="1"/>
        <v>45014</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44992</v>
      </c>
      <c r="S35" s="199">
        <f t="shared" ref="S35:V35" si="2">S$22</f>
        <v>44999</v>
      </c>
      <c r="T35" s="199">
        <f t="shared" si="2"/>
        <v>45006</v>
      </c>
      <c r="U35" s="199">
        <f t="shared" si="2"/>
        <v>45013</v>
      </c>
      <c r="V35" s="199">
        <f t="shared" si="2"/>
        <v>45016</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44986</v>
      </c>
      <c r="S91" s="199">
        <f t="shared" ref="S91:V91" si="3">S$21</f>
        <v>44993</v>
      </c>
      <c r="T91" s="199">
        <f t="shared" si="3"/>
        <v>45000</v>
      </c>
      <c r="U91" s="199">
        <f t="shared" si="3"/>
        <v>45007</v>
      </c>
      <c r="V91" s="199">
        <f t="shared" si="3"/>
        <v>45014</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44992</v>
      </c>
      <c r="S92" s="199">
        <f t="shared" ref="S92:V92" si="4">S$22</f>
        <v>44999</v>
      </c>
      <c r="T92" s="199">
        <f t="shared" si="4"/>
        <v>45006</v>
      </c>
      <c r="U92" s="199">
        <f t="shared" si="4"/>
        <v>45013</v>
      </c>
      <c r="V92" s="199">
        <f t="shared" si="4"/>
        <v>45016</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44986</v>
      </c>
      <c r="S218" s="199">
        <f t="shared" ref="S218:V218" si="61">S$21</f>
        <v>44993</v>
      </c>
      <c r="T218" s="199">
        <f t="shared" si="61"/>
        <v>45000</v>
      </c>
      <c r="U218" s="199">
        <f t="shared" si="61"/>
        <v>45007</v>
      </c>
      <c r="V218" s="199">
        <f t="shared" si="61"/>
        <v>45014</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44992</v>
      </c>
      <c r="S219" s="199">
        <f t="shared" ref="S219:V219" si="62">S$22</f>
        <v>44999</v>
      </c>
      <c r="T219" s="199">
        <f t="shared" si="62"/>
        <v>45006</v>
      </c>
      <c r="U219" s="199">
        <f t="shared" si="62"/>
        <v>45013</v>
      </c>
      <c r="V219" s="199">
        <f t="shared" si="62"/>
        <v>45016</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44986</v>
      </c>
      <c r="S231" s="199">
        <f t="shared" ref="S231:V231" si="63">S$21</f>
        <v>44993</v>
      </c>
      <c r="T231" s="199">
        <f t="shared" si="63"/>
        <v>45000</v>
      </c>
      <c r="U231" s="199">
        <f t="shared" si="63"/>
        <v>45007</v>
      </c>
      <c r="V231" s="199">
        <f t="shared" si="63"/>
        <v>45014</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44992</v>
      </c>
      <c r="S232" s="199">
        <f t="shared" ref="S232:V232" si="64">S$22</f>
        <v>44999</v>
      </c>
      <c r="T232" s="199">
        <f t="shared" si="64"/>
        <v>45006</v>
      </c>
      <c r="U232" s="199">
        <f t="shared" si="64"/>
        <v>45013</v>
      </c>
      <c r="V232" s="199">
        <f t="shared" si="64"/>
        <v>45016</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44986</v>
      </c>
      <c r="S244" s="199">
        <f t="shared" ref="S244:V244" si="65">S$21</f>
        <v>44993</v>
      </c>
      <c r="T244" s="199">
        <f t="shared" si="65"/>
        <v>45000</v>
      </c>
      <c r="U244" s="199">
        <f t="shared" si="65"/>
        <v>45007</v>
      </c>
      <c r="V244" s="199">
        <f t="shared" si="65"/>
        <v>45014</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44992</v>
      </c>
      <c r="S245" s="199">
        <f t="shared" ref="S245:V245" si="66">S$22</f>
        <v>44999</v>
      </c>
      <c r="T245" s="199">
        <f t="shared" si="66"/>
        <v>45006</v>
      </c>
      <c r="U245" s="199">
        <f t="shared" si="66"/>
        <v>45013</v>
      </c>
      <c r="V245" s="199">
        <f t="shared" si="66"/>
        <v>45016</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44986</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45016</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23</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March</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2023</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March</v>
      </c>
      <c r="C293" s="146"/>
      <c r="D293" s="106">
        <f>J11</f>
        <v>2023</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3255" priority="86" stopIfTrue="1">
      <formula>$Z$261&lt;21</formula>
    </cfRule>
  </conditionalFormatting>
  <conditionalFormatting sqref="D184">
    <cfRule type="containsText" dxfId="3254" priority="813" stopIfTrue="1" operator="containsText" text="- Select EU funder -">
      <formula>NOT(ISERROR(SEARCH("- Select EU funder -",D184)))</formula>
    </cfRule>
  </conditionalFormatting>
  <conditionalFormatting sqref="D221">
    <cfRule type="containsText" dxfId="3253" priority="812" stopIfTrue="1" operator="containsText" text="Select or Enter US federal funder">
      <formula>NOT(ISERROR(SEARCH("Select or Enter US federal funder",D221)))</formula>
    </cfRule>
  </conditionalFormatting>
  <conditionalFormatting sqref="D223">
    <cfRule type="containsText" dxfId="3252" priority="811" stopIfTrue="1" operator="containsText" text="Select or Enter US federal funder">
      <formula>NOT(ISERROR(SEARCH("Select or Enter US federal funder",D223)))</formula>
    </cfRule>
  </conditionalFormatting>
  <conditionalFormatting sqref="D225">
    <cfRule type="containsText" dxfId="3251" priority="810" stopIfTrue="1" operator="containsText" text="Select or Enter US federal funder">
      <formula>NOT(ISERROR(SEARCH("Select or Enter US federal funder",D225)))</formula>
    </cfRule>
  </conditionalFormatting>
  <conditionalFormatting sqref="D238">
    <cfRule type="containsText" dxfId="3250" priority="809" stopIfTrue="1" operator="containsText" text="Select or Enter other funder">
      <formula>NOT(ISERROR(SEARCH("Select or Enter other funder",D238)))</formula>
    </cfRule>
  </conditionalFormatting>
  <conditionalFormatting sqref="D77">
    <cfRule type="containsText" dxfId="3249" priority="807" stopIfTrue="1" operator="containsText" text="- Select UKRI funder -">
      <formula>NOT(ISERROR(SEARCH("- Select UKRI funder -",D77)))</formula>
    </cfRule>
  </conditionalFormatting>
  <conditionalFormatting sqref="F77">
    <cfRule type="expression" dxfId="3248" priority="806" stopIfTrue="1">
      <formula>$D77="- Select UKRI funder -"</formula>
    </cfRule>
  </conditionalFormatting>
  <conditionalFormatting sqref="R26">
    <cfRule type="expression" dxfId="3247" priority="805">
      <formula>N26="- Select type of leave -"</formula>
    </cfRule>
  </conditionalFormatting>
  <conditionalFormatting sqref="S26">
    <cfRule type="expression" dxfId="3246" priority="804">
      <formula>N26="- Select type of leave -"</formula>
    </cfRule>
  </conditionalFormatting>
  <conditionalFormatting sqref="T26">
    <cfRule type="expression" dxfId="3245" priority="803">
      <formula>N26="- Select type of leave -"</formula>
    </cfRule>
  </conditionalFormatting>
  <conditionalFormatting sqref="U26">
    <cfRule type="expression" dxfId="3244" priority="802">
      <formula>N26="- Select type of leave -"</formula>
    </cfRule>
  </conditionalFormatting>
  <conditionalFormatting sqref="R28">
    <cfRule type="expression" dxfId="3243" priority="801">
      <formula>N28="- Select type of leave -"</formula>
    </cfRule>
  </conditionalFormatting>
  <conditionalFormatting sqref="S28">
    <cfRule type="expression" dxfId="3242" priority="800">
      <formula>N28="- Select type of leave -"</formula>
    </cfRule>
  </conditionalFormatting>
  <conditionalFormatting sqref="T28">
    <cfRule type="expression" dxfId="3241" priority="799">
      <formula>N28="- Select type of leave -"</formula>
    </cfRule>
  </conditionalFormatting>
  <conditionalFormatting sqref="U28">
    <cfRule type="expression" dxfId="3240" priority="798">
      <formula>N28="- Select type of leave -"</formula>
    </cfRule>
  </conditionalFormatting>
  <conditionalFormatting sqref="V28">
    <cfRule type="expression" dxfId="3239" priority="797">
      <formula>N28="- Select type of leave -"</formula>
    </cfRule>
  </conditionalFormatting>
  <conditionalFormatting sqref="R24">
    <cfRule type="expression" dxfId="3238" priority="796">
      <formula>N24="- Select type of leave -"</formula>
    </cfRule>
  </conditionalFormatting>
  <conditionalFormatting sqref="S24">
    <cfRule type="expression" dxfId="3237" priority="795">
      <formula>N24="- Select type of leave -"</formula>
    </cfRule>
  </conditionalFormatting>
  <conditionalFormatting sqref="T24">
    <cfRule type="expression" dxfId="3236" priority="794">
      <formula>N24="- Select type of leave -"</formula>
    </cfRule>
  </conditionalFormatting>
  <conditionalFormatting sqref="U24">
    <cfRule type="expression" dxfId="3235" priority="793">
      <formula>N24="- Select type of leave -"</formula>
    </cfRule>
  </conditionalFormatting>
  <conditionalFormatting sqref="V24">
    <cfRule type="expression" dxfId="3234" priority="792">
      <formula>N24="- Select type of leave -"</formula>
    </cfRule>
  </conditionalFormatting>
  <conditionalFormatting sqref="P26">
    <cfRule type="containsText" dxfId="3233" priority="790" operator="containsText" text="- Select type of leave -">
      <formula>NOT(ISERROR(SEARCH("- Select type of leave -",P26)))</formula>
    </cfRule>
  </conditionalFormatting>
  <conditionalFormatting sqref="O26">
    <cfRule type="containsText" dxfId="3232" priority="789" operator="containsText" text="- Select type of leave -">
      <formula>NOT(ISERROR(SEARCH("- Select type of leave -",O26)))</formula>
    </cfRule>
  </conditionalFormatting>
  <conditionalFormatting sqref="P24">
    <cfRule type="containsText" dxfId="3231" priority="788" operator="containsText" text="- Select type of leave -">
      <formula>NOT(ISERROR(SEARCH("- Select type of leave -",P24)))</formula>
    </cfRule>
  </conditionalFormatting>
  <conditionalFormatting sqref="O24">
    <cfRule type="containsText" dxfId="3230" priority="787" operator="containsText" text="- Select type of leave -">
      <formula>NOT(ISERROR(SEARCH("- Select type of leave -",O24)))</formula>
    </cfRule>
  </conditionalFormatting>
  <conditionalFormatting sqref="P28">
    <cfRule type="containsText" dxfId="3229" priority="786" operator="containsText" text="- Select type of leave -">
      <formula>NOT(ISERROR(SEARCH("- Select type of leave -",P28)))</formula>
    </cfRule>
  </conditionalFormatting>
  <conditionalFormatting sqref="O28">
    <cfRule type="containsText" dxfId="3228" priority="785" operator="containsText" text="- Select type of leave -">
      <formula>NOT(ISERROR(SEARCH("- Select type of leave -",O28)))</formula>
    </cfRule>
  </conditionalFormatting>
  <conditionalFormatting sqref="N37">
    <cfRule type="expression" dxfId="3227" priority="782" stopIfTrue="1">
      <formula>$D$37="- Select UKRI funder -"</formula>
    </cfRule>
  </conditionalFormatting>
  <conditionalFormatting sqref="N37">
    <cfRule type="notContainsBlanks" dxfId="3226" priority="783" stopIfTrue="1">
      <formula>LEN(TRIM(N37))&gt;0</formula>
    </cfRule>
  </conditionalFormatting>
  <conditionalFormatting sqref="N37">
    <cfRule type="expression" dxfId="3225" priority="784">
      <formula>$W37&gt;0</formula>
    </cfRule>
  </conditionalFormatting>
  <conditionalFormatting sqref="H77">
    <cfRule type="expression" dxfId="3224" priority="781" stopIfTrue="1">
      <formula>$D77="- Select UKRI funder -"</formula>
    </cfRule>
  </conditionalFormatting>
  <conditionalFormatting sqref="J77">
    <cfRule type="expression" dxfId="3223" priority="780" stopIfTrue="1">
      <formula>$D77="- Select UKRI funder -"</formula>
    </cfRule>
  </conditionalFormatting>
  <conditionalFormatting sqref="L77">
    <cfRule type="expression" dxfId="3222" priority="779" stopIfTrue="1">
      <formula>$D77="- Select UKRI funder -"</formula>
    </cfRule>
  </conditionalFormatting>
  <conditionalFormatting sqref="D67">
    <cfRule type="containsText" dxfId="3221" priority="778" stopIfTrue="1" operator="containsText" text="- Select UKRI funder -">
      <formula>NOT(ISERROR(SEARCH("- Select UKRI funder -",D67)))</formula>
    </cfRule>
  </conditionalFormatting>
  <conditionalFormatting sqref="D57">
    <cfRule type="containsText" dxfId="3220" priority="777" stopIfTrue="1" operator="containsText" text="- Select UKRI funder -">
      <formula>NOT(ISERROR(SEARCH("- Select UKRI funder -",D57)))</formula>
    </cfRule>
  </conditionalFormatting>
  <conditionalFormatting sqref="D47">
    <cfRule type="containsText" dxfId="3219" priority="776" stopIfTrue="1" operator="containsText" text="- Select UKRI funder -">
      <formula>NOT(ISERROR(SEARCH("- Select UKRI funder -",D47)))</formula>
    </cfRule>
  </conditionalFormatting>
  <conditionalFormatting sqref="D37">
    <cfRule type="containsText" dxfId="3218" priority="775" stopIfTrue="1" operator="containsText" text="- Select UKRI funder -">
      <formula>NOT(ISERROR(SEARCH("- Select UKRI funder -",D37)))</formula>
    </cfRule>
  </conditionalFormatting>
  <conditionalFormatting sqref="F67">
    <cfRule type="expression" dxfId="3217" priority="774" stopIfTrue="1">
      <formula>$D67="- Select UKRI funder -"</formula>
    </cfRule>
  </conditionalFormatting>
  <conditionalFormatting sqref="F57">
    <cfRule type="expression" dxfId="3216" priority="773" stopIfTrue="1">
      <formula>$D57="- Select UKRI funder -"</formula>
    </cfRule>
  </conditionalFormatting>
  <conditionalFormatting sqref="F47">
    <cfRule type="expression" dxfId="3215" priority="772" stopIfTrue="1">
      <formula>$D47="- Select UKRI funder -"</formula>
    </cfRule>
  </conditionalFormatting>
  <conditionalFormatting sqref="F37">
    <cfRule type="expression" dxfId="3214" priority="771" stopIfTrue="1">
      <formula>$D37="- Select UKRI funder -"</formula>
    </cfRule>
  </conditionalFormatting>
  <conditionalFormatting sqref="H37">
    <cfRule type="expression" dxfId="3213" priority="770" stopIfTrue="1">
      <formula>$D37="- Select UKRI funder -"</formula>
    </cfRule>
  </conditionalFormatting>
  <conditionalFormatting sqref="H47">
    <cfRule type="expression" dxfId="3212" priority="769" stopIfTrue="1">
      <formula>$D47="- Select UKRI funder -"</formula>
    </cfRule>
  </conditionalFormatting>
  <conditionalFormatting sqref="H57">
    <cfRule type="expression" dxfId="3211" priority="768" stopIfTrue="1">
      <formula>$D57="- Select UKRI funder -"</formula>
    </cfRule>
  </conditionalFormatting>
  <conditionalFormatting sqref="H67">
    <cfRule type="expression" dxfId="3210" priority="767" stopIfTrue="1">
      <formula>$D67="- Select UKRI funder -"</formula>
    </cfRule>
  </conditionalFormatting>
  <conditionalFormatting sqref="J67">
    <cfRule type="expression" dxfId="3209" priority="766" stopIfTrue="1">
      <formula>$D67="- Select UKRI funder -"</formula>
    </cfRule>
  </conditionalFormatting>
  <conditionalFormatting sqref="J57">
    <cfRule type="expression" dxfId="3208" priority="765" stopIfTrue="1">
      <formula>$D57="- Select UKRI funder -"</formula>
    </cfRule>
  </conditionalFormatting>
  <conditionalFormatting sqref="J47">
    <cfRule type="expression" dxfId="3207" priority="764" stopIfTrue="1">
      <formula>$D47="- Select UKRI funder -"</formula>
    </cfRule>
  </conditionalFormatting>
  <conditionalFormatting sqref="J37">
    <cfRule type="expression" dxfId="3206" priority="763" stopIfTrue="1">
      <formula>$D37="- Select UKRI funder -"</formula>
    </cfRule>
  </conditionalFormatting>
  <conditionalFormatting sqref="L37">
    <cfRule type="expression" dxfId="3205" priority="762" stopIfTrue="1">
      <formula>$D37="- Select UKRI funder -"</formula>
    </cfRule>
  </conditionalFormatting>
  <conditionalFormatting sqref="L47">
    <cfRule type="expression" dxfId="3204" priority="761" stopIfTrue="1">
      <formula>$D47="- Select UKRI funder -"</formula>
    </cfRule>
  </conditionalFormatting>
  <conditionalFormatting sqref="L57">
    <cfRule type="expression" dxfId="3203" priority="760" stopIfTrue="1">
      <formula>$D57="- Select UKRI funder -"</formula>
    </cfRule>
  </conditionalFormatting>
  <conditionalFormatting sqref="L67">
    <cfRule type="expression" dxfId="3202" priority="759" stopIfTrue="1">
      <formula>$D67="- Select UKRI funder -"</formula>
    </cfRule>
  </conditionalFormatting>
  <conditionalFormatting sqref="P37">
    <cfRule type="expression" dxfId="3201" priority="731" stopIfTrue="1">
      <formula>$D$37="- Select UKRI funder -"</formula>
    </cfRule>
    <cfRule type="notContainsBlanks" dxfId="3200" priority="758" stopIfTrue="1">
      <formula>LEN(TRIM(P37))&gt;0</formula>
    </cfRule>
  </conditionalFormatting>
  <conditionalFormatting sqref="F184">
    <cfRule type="expression" dxfId="3199" priority="757" stopIfTrue="1">
      <formula>$D184="- Select EU funder -"</formula>
    </cfRule>
  </conditionalFormatting>
  <conditionalFormatting sqref="H184">
    <cfRule type="expression" dxfId="3198" priority="756" stopIfTrue="1">
      <formula>$D184="- Select EU funder -"</formula>
    </cfRule>
  </conditionalFormatting>
  <conditionalFormatting sqref="J184">
    <cfRule type="expression" dxfId="3197" priority="755" stopIfTrue="1">
      <formula>$D184="- Select EU funder -"</formula>
    </cfRule>
  </conditionalFormatting>
  <conditionalFormatting sqref="L184">
    <cfRule type="expression" dxfId="3196" priority="754" stopIfTrue="1">
      <formula>$D184="- Select EU funder -"</formula>
    </cfRule>
  </conditionalFormatting>
  <conditionalFormatting sqref="D154">
    <cfRule type="containsText" dxfId="3195" priority="753" stopIfTrue="1" operator="containsText" text="- Select EU funder -">
      <formula>NOT(ISERROR(SEARCH("- Select EU funder -",D154)))</formula>
    </cfRule>
  </conditionalFormatting>
  <conditionalFormatting sqref="D124">
    <cfRule type="containsText" dxfId="3194" priority="752" stopIfTrue="1" operator="containsText" text="- Select EU funder -">
      <formula>NOT(ISERROR(SEARCH("- Select EU funder -",D124)))</formula>
    </cfRule>
  </conditionalFormatting>
  <conditionalFormatting sqref="D94">
    <cfRule type="containsText" dxfId="3193" priority="751" stopIfTrue="1" operator="containsText" text="- Select EU funder -">
      <formula>NOT(ISERROR(SEARCH("- Select EU funder -",D94)))</formula>
    </cfRule>
  </conditionalFormatting>
  <conditionalFormatting sqref="F94">
    <cfRule type="expression" dxfId="3192" priority="750" stopIfTrue="1">
      <formula>$D94="- Select EU funder -"</formula>
    </cfRule>
  </conditionalFormatting>
  <conditionalFormatting sqref="F124">
    <cfRule type="expression" dxfId="3191" priority="749" stopIfTrue="1">
      <formula>$D124="- Select EU funder -"</formula>
    </cfRule>
  </conditionalFormatting>
  <conditionalFormatting sqref="F154">
    <cfRule type="expression" dxfId="3190" priority="748" stopIfTrue="1">
      <formula>$D154="- Select EU funder -"</formula>
    </cfRule>
  </conditionalFormatting>
  <conditionalFormatting sqref="H94">
    <cfRule type="expression" dxfId="3189" priority="747" stopIfTrue="1">
      <formula>$D94="- Select EU funder -"</formula>
    </cfRule>
  </conditionalFormatting>
  <conditionalFormatting sqref="H124">
    <cfRule type="expression" dxfId="3188" priority="746" stopIfTrue="1">
      <formula>$D124="- Select EU funder -"</formula>
    </cfRule>
  </conditionalFormatting>
  <conditionalFormatting sqref="H154">
    <cfRule type="expression" dxfId="3187" priority="745" stopIfTrue="1">
      <formula>$D154="- Select EU funder -"</formula>
    </cfRule>
  </conditionalFormatting>
  <conditionalFormatting sqref="J94">
    <cfRule type="expression" dxfId="3186" priority="744" stopIfTrue="1">
      <formula>$D94="- Select EU funder -"</formula>
    </cfRule>
  </conditionalFormatting>
  <conditionalFormatting sqref="J124">
    <cfRule type="expression" dxfId="3185" priority="743" stopIfTrue="1">
      <formula>$D124="- Select EU funder -"</formula>
    </cfRule>
  </conditionalFormatting>
  <conditionalFormatting sqref="J154">
    <cfRule type="expression" dxfId="3184" priority="742" stopIfTrue="1">
      <formula>$D154="- Select EU funder -"</formula>
    </cfRule>
  </conditionalFormatting>
  <conditionalFormatting sqref="L94">
    <cfRule type="expression" dxfId="3183" priority="741" stopIfTrue="1">
      <formula>$D94="- Select EU funder -"</formula>
    </cfRule>
  </conditionalFormatting>
  <conditionalFormatting sqref="L124">
    <cfRule type="expression" dxfId="3182" priority="740" stopIfTrue="1">
      <formula>$D124="- Select EU funder -"</formula>
    </cfRule>
  </conditionalFormatting>
  <conditionalFormatting sqref="L154">
    <cfRule type="expression" dxfId="3181" priority="739" stopIfTrue="1">
      <formula>$D154="- Select EU funder -"</formula>
    </cfRule>
  </conditionalFormatting>
  <conditionalFormatting sqref="P47">
    <cfRule type="expression" dxfId="3180" priority="737" stopIfTrue="1">
      <formula>$D$47="- Select UKRI funder -"</formula>
    </cfRule>
    <cfRule type="notContainsBlanks" dxfId="3179" priority="738" stopIfTrue="1">
      <formula>LEN(TRIM(P47))&gt;0</formula>
    </cfRule>
  </conditionalFormatting>
  <conditionalFormatting sqref="P57">
    <cfRule type="expression" dxfId="3178" priority="735" stopIfTrue="1">
      <formula>$D$57="- Select UKRI funder -"</formula>
    </cfRule>
    <cfRule type="notContainsBlanks" dxfId="3177" priority="736" stopIfTrue="1">
      <formula>LEN(TRIM(P57))&gt;0</formula>
    </cfRule>
  </conditionalFormatting>
  <conditionalFormatting sqref="P67">
    <cfRule type="expression" dxfId="3176" priority="733" stopIfTrue="1">
      <formula>$D$67="- Select UKRI funder -"</formula>
    </cfRule>
    <cfRule type="notContainsBlanks" dxfId="3175" priority="734" stopIfTrue="1">
      <formula>LEN(TRIM(P67))&gt;0</formula>
    </cfRule>
  </conditionalFormatting>
  <conditionalFormatting sqref="P77">
    <cfRule type="expression" dxfId="3174" priority="732" stopIfTrue="1">
      <formula>$D$77="- Select UKRI funder -"</formula>
    </cfRule>
    <cfRule type="notContainsBlanks" dxfId="3173" priority="814" stopIfTrue="1">
      <formula>LEN(TRIM(P77))&gt;0</formula>
    </cfRule>
  </conditionalFormatting>
  <conditionalFormatting sqref="P79">
    <cfRule type="expression" dxfId="3172" priority="729" stopIfTrue="1">
      <formula>$D$77="- Select UKRI funder -"</formula>
    </cfRule>
    <cfRule type="notContainsBlanks" dxfId="3171" priority="730" stopIfTrue="1">
      <formula>LEN(TRIM(P79))&gt;0</formula>
    </cfRule>
  </conditionalFormatting>
  <conditionalFormatting sqref="P81">
    <cfRule type="expression" dxfId="3170" priority="727" stopIfTrue="1">
      <formula>$D$77="- Select UKRI funder -"</formula>
    </cfRule>
    <cfRule type="notContainsBlanks" dxfId="3169" priority="728" stopIfTrue="1">
      <formula>LEN(TRIM(P81))&gt;0</formula>
    </cfRule>
  </conditionalFormatting>
  <conditionalFormatting sqref="P83">
    <cfRule type="expression" dxfId="3168" priority="725" stopIfTrue="1">
      <formula>$D$77="- Select UKRI funder -"</formula>
    </cfRule>
    <cfRule type="notContainsBlanks" dxfId="3167" priority="726" stopIfTrue="1">
      <formula>LEN(TRIM(P83))&gt;0</formula>
    </cfRule>
  </conditionalFormatting>
  <conditionalFormatting sqref="P85">
    <cfRule type="expression" dxfId="3166" priority="723" stopIfTrue="1">
      <formula>$D$77="- Select UKRI funder -"</formula>
    </cfRule>
    <cfRule type="notContainsBlanks" dxfId="3165" priority="724" stopIfTrue="1">
      <formula>LEN(TRIM(P85))&gt;0</formula>
    </cfRule>
  </conditionalFormatting>
  <conditionalFormatting sqref="P69">
    <cfRule type="expression" dxfId="3164" priority="721" stopIfTrue="1">
      <formula>$D$67="- Select UKRI funder -"</formula>
    </cfRule>
    <cfRule type="notContainsBlanks" dxfId="3163" priority="722" stopIfTrue="1">
      <formula>LEN(TRIM(P69))&gt;0</formula>
    </cfRule>
  </conditionalFormatting>
  <conditionalFormatting sqref="P71">
    <cfRule type="expression" dxfId="3162" priority="719" stopIfTrue="1">
      <formula>$D$67="- Select UKRI funder -"</formula>
    </cfRule>
    <cfRule type="notContainsBlanks" dxfId="3161" priority="720" stopIfTrue="1">
      <formula>LEN(TRIM(P71))&gt;0</formula>
    </cfRule>
  </conditionalFormatting>
  <conditionalFormatting sqref="P73">
    <cfRule type="expression" dxfId="3160" priority="717" stopIfTrue="1">
      <formula>$D$67="- Select UKRI funder -"</formula>
    </cfRule>
    <cfRule type="notContainsBlanks" dxfId="3159" priority="718" stopIfTrue="1">
      <formula>LEN(TRIM(P73))&gt;0</formula>
    </cfRule>
  </conditionalFormatting>
  <conditionalFormatting sqref="P75">
    <cfRule type="expression" dxfId="3158" priority="715" stopIfTrue="1">
      <formula>$D$67="- Select UKRI funder -"</formula>
    </cfRule>
    <cfRule type="notContainsBlanks" dxfId="3157" priority="716" stopIfTrue="1">
      <formula>LEN(TRIM(P75))&gt;0</formula>
    </cfRule>
  </conditionalFormatting>
  <conditionalFormatting sqref="P59">
    <cfRule type="expression" dxfId="3156" priority="713" stopIfTrue="1">
      <formula>$D$57="- Select UKRI funder -"</formula>
    </cfRule>
    <cfRule type="notContainsBlanks" dxfId="3155" priority="714" stopIfTrue="1">
      <formula>LEN(TRIM(P59))&gt;0</formula>
    </cfRule>
  </conditionalFormatting>
  <conditionalFormatting sqref="P61">
    <cfRule type="expression" dxfId="3154" priority="711" stopIfTrue="1">
      <formula>$D$57="- Select UKRI funder -"</formula>
    </cfRule>
    <cfRule type="notContainsBlanks" dxfId="3153" priority="712" stopIfTrue="1">
      <formula>LEN(TRIM(P61))&gt;0</formula>
    </cfRule>
  </conditionalFormatting>
  <conditionalFormatting sqref="P63">
    <cfRule type="expression" dxfId="3152" priority="709" stopIfTrue="1">
      <formula>$D$57="- Select UKRI funder -"</formula>
    </cfRule>
    <cfRule type="notContainsBlanks" dxfId="3151" priority="710" stopIfTrue="1">
      <formula>LEN(TRIM(P63))&gt;0</formula>
    </cfRule>
  </conditionalFormatting>
  <conditionalFormatting sqref="P65">
    <cfRule type="expression" dxfId="3150" priority="707" stopIfTrue="1">
      <formula>$D$57="- Select UKRI funder -"</formula>
    </cfRule>
    <cfRule type="notContainsBlanks" dxfId="3149" priority="708" stopIfTrue="1">
      <formula>LEN(TRIM(P65))&gt;0</formula>
    </cfRule>
  </conditionalFormatting>
  <conditionalFormatting sqref="P49">
    <cfRule type="expression" dxfId="3148" priority="705" stopIfTrue="1">
      <formula>$D$47="- Select UKRI funder -"</formula>
    </cfRule>
    <cfRule type="notContainsBlanks" dxfId="3147" priority="706" stopIfTrue="1">
      <formula>LEN(TRIM(P49))&gt;0</formula>
    </cfRule>
  </conditionalFormatting>
  <conditionalFormatting sqref="P51">
    <cfRule type="expression" dxfId="3146" priority="703" stopIfTrue="1">
      <formula>$D$47="- Select UKRI funder -"</formula>
    </cfRule>
    <cfRule type="notContainsBlanks" dxfId="3145" priority="704" stopIfTrue="1">
      <formula>LEN(TRIM(P51))&gt;0</formula>
    </cfRule>
  </conditionalFormatting>
  <conditionalFormatting sqref="P53">
    <cfRule type="expression" dxfId="3144" priority="701" stopIfTrue="1">
      <formula>$D$47="- Select UKRI funder -"</formula>
    </cfRule>
    <cfRule type="notContainsBlanks" dxfId="3143" priority="702" stopIfTrue="1">
      <formula>LEN(TRIM(P53))&gt;0</formula>
    </cfRule>
  </conditionalFormatting>
  <conditionalFormatting sqref="P55">
    <cfRule type="expression" dxfId="3142" priority="699" stopIfTrue="1">
      <formula>$D$47="- Select UKRI funder -"</formula>
    </cfRule>
    <cfRule type="notContainsBlanks" dxfId="3141" priority="700" stopIfTrue="1">
      <formula>LEN(TRIM(P55))&gt;0</formula>
    </cfRule>
  </conditionalFormatting>
  <conditionalFormatting sqref="P39">
    <cfRule type="expression" dxfId="3140" priority="697" stopIfTrue="1">
      <formula>$D$37="- Select UKRI funder -"</formula>
    </cfRule>
    <cfRule type="notContainsBlanks" dxfId="3139" priority="698" stopIfTrue="1">
      <formula>LEN(TRIM(P39))&gt;0</formula>
    </cfRule>
  </conditionalFormatting>
  <conditionalFormatting sqref="P41">
    <cfRule type="expression" dxfId="3138" priority="695" stopIfTrue="1">
      <formula>$D$37="- Select UKRI funder -"</formula>
    </cfRule>
    <cfRule type="notContainsBlanks" dxfId="3137" priority="696" stopIfTrue="1">
      <formula>LEN(TRIM(P41))&gt;0</formula>
    </cfRule>
  </conditionalFormatting>
  <conditionalFormatting sqref="P43">
    <cfRule type="expression" dxfId="3136" priority="693" stopIfTrue="1">
      <formula>$D$37="- Select UKRI funder -"</formula>
    </cfRule>
    <cfRule type="notContainsBlanks" dxfId="3135" priority="694" stopIfTrue="1">
      <formula>LEN(TRIM(P43))&gt;0</formula>
    </cfRule>
  </conditionalFormatting>
  <conditionalFormatting sqref="P45">
    <cfRule type="expression" dxfId="3134" priority="691" stopIfTrue="1">
      <formula>$D$37="- Select UKRI funder -"</formula>
    </cfRule>
    <cfRule type="notContainsBlanks" dxfId="3133" priority="692" stopIfTrue="1">
      <formula>LEN(TRIM(P45))&gt;0</formula>
    </cfRule>
  </conditionalFormatting>
  <conditionalFormatting sqref="R47:V47">
    <cfRule type="expression" dxfId="3132" priority="791">
      <formula>$D$47="- Select UKRI funder -"</formula>
    </cfRule>
  </conditionalFormatting>
  <conditionalFormatting sqref="V49">
    <cfRule type="expression" dxfId="3131" priority="689" stopIfTrue="1">
      <formula>$Z$261&lt;21</formula>
    </cfRule>
  </conditionalFormatting>
  <conditionalFormatting sqref="R49:V49">
    <cfRule type="expression" dxfId="3130" priority="690">
      <formula>$D$47="- Select UKRI funder -"</formula>
    </cfRule>
  </conditionalFormatting>
  <conditionalFormatting sqref="V51">
    <cfRule type="expression" dxfId="3129" priority="687" stopIfTrue="1">
      <formula>$Z$261&lt;21</formula>
    </cfRule>
  </conditionalFormatting>
  <conditionalFormatting sqref="R51:V51">
    <cfRule type="expression" dxfId="3128" priority="688">
      <formula>$D$47="- Select UKRI funder -"</formula>
    </cfRule>
  </conditionalFormatting>
  <conditionalFormatting sqref="V53">
    <cfRule type="expression" dxfId="3127" priority="685" stopIfTrue="1">
      <formula>$Z$261&lt;21</formula>
    </cfRule>
  </conditionalFormatting>
  <conditionalFormatting sqref="R53:V53">
    <cfRule type="expression" dxfId="3126" priority="686">
      <formula>$D$47="- Select UKRI funder -"</formula>
    </cfRule>
  </conditionalFormatting>
  <conditionalFormatting sqref="V55">
    <cfRule type="expression" dxfId="3125" priority="683" stopIfTrue="1">
      <formula>$Z$261&lt;21</formula>
    </cfRule>
  </conditionalFormatting>
  <conditionalFormatting sqref="R55:V55">
    <cfRule type="expression" dxfId="3124" priority="684">
      <formula>$D$47="- Select UKRI funder -"</formula>
    </cfRule>
  </conditionalFormatting>
  <conditionalFormatting sqref="V37">
    <cfRule type="expression" dxfId="3123" priority="681" stopIfTrue="1">
      <formula>$Z$261&lt;21</formula>
    </cfRule>
  </conditionalFormatting>
  <conditionalFormatting sqref="R37:V37">
    <cfRule type="expression" dxfId="3122" priority="682">
      <formula>$D$37="- Select UKRI funder -"</formula>
    </cfRule>
  </conditionalFormatting>
  <conditionalFormatting sqref="V39">
    <cfRule type="expression" dxfId="3121" priority="679" stopIfTrue="1">
      <formula>$Z$261&lt;21</formula>
    </cfRule>
  </conditionalFormatting>
  <conditionalFormatting sqref="R39:V39">
    <cfRule type="expression" dxfId="3120" priority="680">
      <formula>$D$37="- Select UKRI funder -"</formula>
    </cfRule>
  </conditionalFormatting>
  <conditionalFormatting sqref="V41">
    <cfRule type="expression" dxfId="3119" priority="677" stopIfTrue="1">
      <formula>$Z$261&lt;21</formula>
    </cfRule>
  </conditionalFormatting>
  <conditionalFormatting sqref="R41:V41">
    <cfRule type="expression" dxfId="3118" priority="678">
      <formula>$D$37="- Select UKRI funder -"</formula>
    </cfRule>
  </conditionalFormatting>
  <conditionalFormatting sqref="V43">
    <cfRule type="expression" dxfId="3117" priority="675" stopIfTrue="1">
      <formula>$Z$261&lt;21</formula>
    </cfRule>
  </conditionalFormatting>
  <conditionalFormatting sqref="R43:V43">
    <cfRule type="expression" dxfId="3116" priority="676">
      <formula>$D$37="- Select UKRI funder -"</formula>
    </cfRule>
  </conditionalFormatting>
  <conditionalFormatting sqref="V45">
    <cfRule type="expression" dxfId="3115" priority="673" stopIfTrue="1">
      <formula>$Z$261&lt;21</formula>
    </cfRule>
  </conditionalFormatting>
  <conditionalFormatting sqref="R45:V45">
    <cfRule type="expression" dxfId="3114" priority="674">
      <formula>$D$37="- Select UKRI funder -"</formula>
    </cfRule>
  </conditionalFormatting>
  <conditionalFormatting sqref="V57">
    <cfRule type="expression" dxfId="3113" priority="671" stopIfTrue="1">
      <formula>$Z$261&lt;21</formula>
    </cfRule>
  </conditionalFormatting>
  <conditionalFormatting sqref="R57:V57">
    <cfRule type="expression" dxfId="3112" priority="672">
      <formula>$D$57="- Select UKRI funder -"</formula>
    </cfRule>
  </conditionalFormatting>
  <conditionalFormatting sqref="V59">
    <cfRule type="expression" dxfId="3111" priority="669" stopIfTrue="1">
      <formula>$Z$261&lt;21</formula>
    </cfRule>
  </conditionalFormatting>
  <conditionalFormatting sqref="R59:V59">
    <cfRule type="expression" dxfId="3110" priority="670">
      <formula>$D$57="- Select UKRI funder -"</formula>
    </cfRule>
  </conditionalFormatting>
  <conditionalFormatting sqref="V61">
    <cfRule type="expression" dxfId="3109" priority="667" stopIfTrue="1">
      <formula>$Z$261&lt;21</formula>
    </cfRule>
  </conditionalFormatting>
  <conditionalFormatting sqref="R61:V61">
    <cfRule type="expression" dxfId="3108" priority="668">
      <formula>$D$57="- Select UKRI funder -"</formula>
    </cfRule>
  </conditionalFormatting>
  <conditionalFormatting sqref="V63">
    <cfRule type="expression" dxfId="3107" priority="665" stopIfTrue="1">
      <formula>$Z$261&lt;21</formula>
    </cfRule>
  </conditionalFormatting>
  <conditionalFormatting sqref="R63:V63">
    <cfRule type="expression" dxfId="3106" priority="666">
      <formula>$D$57="- Select UKRI funder -"</formula>
    </cfRule>
  </conditionalFormatting>
  <conditionalFormatting sqref="V65">
    <cfRule type="expression" dxfId="3105" priority="663" stopIfTrue="1">
      <formula>$Z$261&lt;21</formula>
    </cfRule>
  </conditionalFormatting>
  <conditionalFormatting sqref="R65:V65">
    <cfRule type="expression" dxfId="3104" priority="664">
      <formula>$D$57="- Select UKRI funder -"</formula>
    </cfRule>
  </conditionalFormatting>
  <conditionalFormatting sqref="V67">
    <cfRule type="expression" dxfId="3103" priority="661" stopIfTrue="1">
      <formula>$Z$261&lt;21</formula>
    </cfRule>
  </conditionalFormatting>
  <conditionalFormatting sqref="R67:V67">
    <cfRule type="expression" dxfId="3102" priority="662">
      <formula>$D$67="- Select UKRI funder -"</formula>
    </cfRule>
  </conditionalFormatting>
  <conditionalFormatting sqref="V69">
    <cfRule type="expression" dxfId="3101" priority="659" stopIfTrue="1">
      <formula>$Z$261&lt;21</formula>
    </cfRule>
  </conditionalFormatting>
  <conditionalFormatting sqref="R69:V69">
    <cfRule type="expression" dxfId="3100" priority="660">
      <formula>$D$67="- Select UKRI funder -"</formula>
    </cfRule>
  </conditionalFormatting>
  <conditionalFormatting sqref="V71">
    <cfRule type="expression" dxfId="3099" priority="657" stopIfTrue="1">
      <formula>$Z$261&lt;21</formula>
    </cfRule>
  </conditionalFormatting>
  <conditionalFormatting sqref="R71:V71">
    <cfRule type="expression" dxfId="3098" priority="658">
      <formula>$D$67="- Select UKRI funder -"</formula>
    </cfRule>
  </conditionalFormatting>
  <conditionalFormatting sqref="V73">
    <cfRule type="expression" dxfId="3097" priority="655" stopIfTrue="1">
      <formula>$Z$261&lt;21</formula>
    </cfRule>
  </conditionalFormatting>
  <conditionalFormatting sqref="R73:V73">
    <cfRule type="expression" dxfId="3096" priority="656">
      <formula>$D$67="- Select UKRI funder -"</formula>
    </cfRule>
  </conditionalFormatting>
  <conditionalFormatting sqref="V75">
    <cfRule type="expression" dxfId="3095" priority="653" stopIfTrue="1">
      <formula>$Z$261&lt;21</formula>
    </cfRule>
  </conditionalFormatting>
  <conditionalFormatting sqref="R75:V75">
    <cfRule type="expression" dxfId="3094" priority="654">
      <formula>$D$67="- Select UKRI funder -"</formula>
    </cfRule>
  </conditionalFormatting>
  <conditionalFormatting sqref="V77">
    <cfRule type="expression" dxfId="3093" priority="651" stopIfTrue="1">
      <formula>$Z$261&lt;21</formula>
    </cfRule>
  </conditionalFormatting>
  <conditionalFormatting sqref="R77:V77">
    <cfRule type="expression" dxfId="3092" priority="652">
      <formula>$D$77="- Select UKRI funder -"</formula>
    </cfRule>
  </conditionalFormatting>
  <conditionalFormatting sqref="V79">
    <cfRule type="expression" dxfId="3091" priority="649" stopIfTrue="1">
      <formula>$Z$261&lt;21</formula>
    </cfRule>
  </conditionalFormatting>
  <conditionalFormatting sqref="R79:V79">
    <cfRule type="expression" dxfId="3090" priority="650">
      <formula>$D$77="- Select UKRI funder -"</formula>
    </cfRule>
  </conditionalFormatting>
  <conditionalFormatting sqref="V81">
    <cfRule type="expression" dxfId="3089" priority="647" stopIfTrue="1">
      <formula>$Z$261&lt;21</formula>
    </cfRule>
  </conditionalFormatting>
  <conditionalFormatting sqref="R81:V81">
    <cfRule type="expression" dxfId="3088" priority="648">
      <formula>$D$77="- Select UKRI funder -"</formula>
    </cfRule>
  </conditionalFormatting>
  <conditionalFormatting sqref="V83">
    <cfRule type="expression" dxfId="3087" priority="645" stopIfTrue="1">
      <formula>$Z$261&lt;21</formula>
    </cfRule>
  </conditionalFormatting>
  <conditionalFormatting sqref="R83:V83">
    <cfRule type="expression" dxfId="3086" priority="646">
      <formula>$D$77="- Select UKRI funder -"</formula>
    </cfRule>
  </conditionalFormatting>
  <conditionalFormatting sqref="V85">
    <cfRule type="expression" dxfId="3085" priority="643" stopIfTrue="1">
      <formula>$Z$261&lt;21</formula>
    </cfRule>
  </conditionalFormatting>
  <conditionalFormatting sqref="R85:V85">
    <cfRule type="expression" dxfId="3084" priority="644">
      <formula>$D$77="- Select UKRI funder -"</formula>
    </cfRule>
  </conditionalFormatting>
  <conditionalFormatting sqref="V94">
    <cfRule type="expression" dxfId="3083" priority="641" stopIfTrue="1">
      <formula>$Z$261&lt;21</formula>
    </cfRule>
  </conditionalFormatting>
  <conditionalFormatting sqref="R94:V94">
    <cfRule type="expression" dxfId="3082" priority="642">
      <formula>$D$94="- Select EU funder -"</formula>
    </cfRule>
  </conditionalFormatting>
  <conditionalFormatting sqref="Y37:Y258">
    <cfRule type="cellIs" dxfId="3081" priority="639" operator="greaterThan">
      <formula>$W37</formula>
    </cfRule>
    <cfRule type="cellIs" dxfId="3080" priority="640" operator="lessThan">
      <formula>$W37</formula>
    </cfRule>
  </conditionalFormatting>
  <conditionalFormatting sqref="N39">
    <cfRule type="expression" dxfId="3079" priority="636" stopIfTrue="1">
      <formula>$D$37="- Select UKRI funder -"</formula>
    </cfRule>
  </conditionalFormatting>
  <conditionalFormatting sqref="N39">
    <cfRule type="notContainsBlanks" dxfId="3078" priority="637" stopIfTrue="1">
      <formula>LEN(TRIM(N39))&gt;0</formula>
    </cfRule>
  </conditionalFormatting>
  <conditionalFormatting sqref="N39">
    <cfRule type="expression" dxfId="3077" priority="638">
      <formula>$W39&gt;0</formula>
    </cfRule>
  </conditionalFormatting>
  <conditionalFormatting sqref="N41">
    <cfRule type="expression" dxfId="3076" priority="633" stopIfTrue="1">
      <formula>$D$37="- Select UKRI funder -"</formula>
    </cfRule>
  </conditionalFormatting>
  <conditionalFormatting sqref="N41">
    <cfRule type="notContainsBlanks" dxfId="3075" priority="634" stopIfTrue="1">
      <formula>LEN(TRIM(N41))&gt;0</formula>
    </cfRule>
  </conditionalFormatting>
  <conditionalFormatting sqref="N41">
    <cfRule type="expression" dxfId="3074" priority="635">
      <formula>$W41&gt;0</formula>
    </cfRule>
  </conditionalFormatting>
  <conditionalFormatting sqref="N43">
    <cfRule type="expression" dxfId="3073" priority="630" stopIfTrue="1">
      <formula>$D$37="- Select UKRI funder -"</formula>
    </cfRule>
  </conditionalFormatting>
  <conditionalFormatting sqref="N43">
    <cfRule type="notContainsBlanks" dxfId="3072" priority="631" stopIfTrue="1">
      <formula>LEN(TRIM(N43))&gt;0</formula>
    </cfRule>
  </conditionalFormatting>
  <conditionalFormatting sqref="N43">
    <cfRule type="expression" dxfId="3071" priority="632">
      <formula>$W43&gt;0</formula>
    </cfRule>
  </conditionalFormatting>
  <conditionalFormatting sqref="N45">
    <cfRule type="expression" dxfId="3070" priority="627" stopIfTrue="1">
      <formula>$D$37="- Select UKRI funder -"</formula>
    </cfRule>
  </conditionalFormatting>
  <conditionalFormatting sqref="N45">
    <cfRule type="notContainsBlanks" dxfId="3069" priority="628" stopIfTrue="1">
      <formula>LEN(TRIM(N45))&gt;0</formula>
    </cfRule>
  </conditionalFormatting>
  <conditionalFormatting sqref="N45">
    <cfRule type="expression" dxfId="3068" priority="629">
      <formula>$W45&gt;0</formula>
    </cfRule>
  </conditionalFormatting>
  <conditionalFormatting sqref="N47">
    <cfRule type="expression" dxfId="3067" priority="624" stopIfTrue="1">
      <formula>$D$47="- Select UKRI funder -"</formula>
    </cfRule>
  </conditionalFormatting>
  <conditionalFormatting sqref="N47">
    <cfRule type="notContainsBlanks" dxfId="3066" priority="625" stopIfTrue="1">
      <formula>LEN(TRIM(N47))&gt;0</formula>
    </cfRule>
  </conditionalFormatting>
  <conditionalFormatting sqref="N47">
    <cfRule type="expression" dxfId="3065" priority="626">
      <formula>$W47&gt;0</formula>
    </cfRule>
  </conditionalFormatting>
  <conditionalFormatting sqref="N49">
    <cfRule type="expression" dxfId="3064" priority="621" stopIfTrue="1">
      <formula>$D$47="- Select UKRI funder -"</formula>
    </cfRule>
  </conditionalFormatting>
  <conditionalFormatting sqref="N49">
    <cfRule type="notContainsBlanks" dxfId="3063" priority="622" stopIfTrue="1">
      <formula>LEN(TRIM(N49))&gt;0</formula>
    </cfRule>
  </conditionalFormatting>
  <conditionalFormatting sqref="N49">
    <cfRule type="expression" dxfId="3062" priority="623">
      <formula>$W49&gt;0</formula>
    </cfRule>
  </conditionalFormatting>
  <conditionalFormatting sqref="N51">
    <cfRule type="expression" dxfId="3061" priority="618" stopIfTrue="1">
      <formula>$D$47="- Select UKRI funder -"</formula>
    </cfRule>
  </conditionalFormatting>
  <conditionalFormatting sqref="N51">
    <cfRule type="notContainsBlanks" dxfId="3060" priority="619" stopIfTrue="1">
      <formula>LEN(TRIM(N51))&gt;0</formula>
    </cfRule>
  </conditionalFormatting>
  <conditionalFormatting sqref="N51">
    <cfRule type="expression" dxfId="3059" priority="620">
      <formula>$W51&gt;0</formula>
    </cfRule>
  </conditionalFormatting>
  <conditionalFormatting sqref="N53">
    <cfRule type="expression" dxfId="3058" priority="615" stopIfTrue="1">
      <formula>$D$47="- Select UKRI funder -"</formula>
    </cfRule>
  </conditionalFormatting>
  <conditionalFormatting sqref="N53">
    <cfRule type="notContainsBlanks" dxfId="3057" priority="616" stopIfTrue="1">
      <formula>LEN(TRIM(N53))&gt;0</formula>
    </cfRule>
  </conditionalFormatting>
  <conditionalFormatting sqref="N53">
    <cfRule type="expression" dxfId="3056" priority="617">
      <formula>$W53&gt;0</formula>
    </cfRule>
  </conditionalFormatting>
  <conditionalFormatting sqref="N55">
    <cfRule type="expression" dxfId="3055" priority="612" stopIfTrue="1">
      <formula>$D$47="- Select UKRI funder -"</formula>
    </cfRule>
  </conditionalFormatting>
  <conditionalFormatting sqref="N55">
    <cfRule type="notContainsBlanks" dxfId="3054" priority="613" stopIfTrue="1">
      <formula>LEN(TRIM(N55))&gt;0</formula>
    </cfRule>
  </conditionalFormatting>
  <conditionalFormatting sqref="N55">
    <cfRule type="expression" dxfId="3053" priority="614">
      <formula>$W55&gt;0</formula>
    </cfRule>
  </conditionalFormatting>
  <conditionalFormatting sqref="N57">
    <cfRule type="expression" dxfId="3052" priority="609" stopIfTrue="1">
      <formula>$D$57="- Select UKRI funder -"</formula>
    </cfRule>
  </conditionalFormatting>
  <conditionalFormatting sqref="N57">
    <cfRule type="notContainsBlanks" dxfId="3051" priority="610" stopIfTrue="1">
      <formula>LEN(TRIM(N57))&gt;0</formula>
    </cfRule>
  </conditionalFormatting>
  <conditionalFormatting sqref="N57">
    <cfRule type="expression" dxfId="3050" priority="611">
      <formula>$W57&gt;0</formula>
    </cfRule>
  </conditionalFormatting>
  <conditionalFormatting sqref="N59">
    <cfRule type="expression" dxfId="3049" priority="606" stopIfTrue="1">
      <formula>$D$57="- Select UKRI funder -"</formula>
    </cfRule>
  </conditionalFormatting>
  <conditionalFormatting sqref="N59">
    <cfRule type="notContainsBlanks" dxfId="3048" priority="607" stopIfTrue="1">
      <formula>LEN(TRIM(N59))&gt;0</formula>
    </cfRule>
  </conditionalFormatting>
  <conditionalFormatting sqref="N59">
    <cfRule type="expression" dxfId="3047" priority="608">
      <formula>$W59&gt;0</formula>
    </cfRule>
  </conditionalFormatting>
  <conditionalFormatting sqref="N61">
    <cfRule type="expression" dxfId="3046" priority="603" stopIfTrue="1">
      <formula>$D$57="- Select UKRI funder -"</formula>
    </cfRule>
  </conditionalFormatting>
  <conditionalFormatting sqref="N61">
    <cfRule type="notContainsBlanks" dxfId="3045" priority="604" stopIfTrue="1">
      <formula>LEN(TRIM(N61))&gt;0</formula>
    </cfRule>
  </conditionalFormatting>
  <conditionalFormatting sqref="N61">
    <cfRule type="expression" dxfId="3044" priority="605">
      <formula>$W61&gt;0</formula>
    </cfRule>
  </conditionalFormatting>
  <conditionalFormatting sqref="N63">
    <cfRule type="expression" dxfId="3043" priority="600" stopIfTrue="1">
      <formula>$D$57="- Select UKRI funder -"</formula>
    </cfRule>
  </conditionalFormatting>
  <conditionalFormatting sqref="N63">
    <cfRule type="notContainsBlanks" dxfId="3042" priority="601" stopIfTrue="1">
      <formula>LEN(TRIM(N63))&gt;0</formula>
    </cfRule>
  </conditionalFormatting>
  <conditionalFormatting sqref="N63">
    <cfRule type="expression" dxfId="3041" priority="602">
      <formula>$W63&gt;0</formula>
    </cfRule>
  </conditionalFormatting>
  <conditionalFormatting sqref="N65">
    <cfRule type="expression" dxfId="3040" priority="597" stopIfTrue="1">
      <formula>$D$57="- Select UKRI funder -"</formula>
    </cfRule>
  </conditionalFormatting>
  <conditionalFormatting sqref="N65">
    <cfRule type="notContainsBlanks" dxfId="3039" priority="598" stopIfTrue="1">
      <formula>LEN(TRIM(N65))&gt;0</formula>
    </cfRule>
  </conditionalFormatting>
  <conditionalFormatting sqref="N65">
    <cfRule type="expression" dxfId="3038" priority="599">
      <formula>$W65&gt;0</formula>
    </cfRule>
  </conditionalFormatting>
  <conditionalFormatting sqref="N67">
    <cfRule type="expression" dxfId="3037" priority="594" stopIfTrue="1">
      <formula>$D$67="- Select UKRI funder -"</formula>
    </cfRule>
  </conditionalFormatting>
  <conditionalFormatting sqref="N67">
    <cfRule type="notContainsBlanks" dxfId="3036" priority="595" stopIfTrue="1">
      <formula>LEN(TRIM(N67))&gt;0</formula>
    </cfRule>
  </conditionalFormatting>
  <conditionalFormatting sqref="N67">
    <cfRule type="expression" dxfId="3035" priority="596">
      <formula>$W67&gt;0</formula>
    </cfRule>
  </conditionalFormatting>
  <conditionalFormatting sqref="N69">
    <cfRule type="expression" dxfId="3034" priority="591" stopIfTrue="1">
      <formula>$D$67="- Select UKRI funder -"</formula>
    </cfRule>
  </conditionalFormatting>
  <conditionalFormatting sqref="N69">
    <cfRule type="notContainsBlanks" dxfId="3033" priority="592" stopIfTrue="1">
      <formula>LEN(TRIM(N69))&gt;0</formula>
    </cfRule>
  </conditionalFormatting>
  <conditionalFormatting sqref="N69">
    <cfRule type="expression" dxfId="3032" priority="593">
      <formula>$W69&gt;0</formula>
    </cfRule>
  </conditionalFormatting>
  <conditionalFormatting sqref="N71">
    <cfRule type="expression" dxfId="3031" priority="588" stopIfTrue="1">
      <formula>$D$67="- Select UKRI funder -"</formula>
    </cfRule>
  </conditionalFormatting>
  <conditionalFormatting sqref="N71">
    <cfRule type="notContainsBlanks" dxfId="3030" priority="589" stopIfTrue="1">
      <formula>LEN(TRIM(N71))&gt;0</formula>
    </cfRule>
  </conditionalFormatting>
  <conditionalFormatting sqref="N71">
    <cfRule type="expression" dxfId="3029" priority="590">
      <formula>$W71&gt;0</formula>
    </cfRule>
  </conditionalFormatting>
  <conditionalFormatting sqref="N73">
    <cfRule type="expression" dxfId="3028" priority="585" stopIfTrue="1">
      <formula>$D$67="- Select UKRI funder -"</formula>
    </cfRule>
  </conditionalFormatting>
  <conditionalFormatting sqref="N73">
    <cfRule type="notContainsBlanks" dxfId="3027" priority="586" stopIfTrue="1">
      <formula>LEN(TRIM(N73))&gt;0</formula>
    </cfRule>
  </conditionalFormatting>
  <conditionalFormatting sqref="N73">
    <cfRule type="expression" dxfId="3026" priority="587">
      <formula>$W73&gt;0</formula>
    </cfRule>
  </conditionalFormatting>
  <conditionalFormatting sqref="N75">
    <cfRule type="expression" dxfId="3025" priority="582" stopIfTrue="1">
      <formula>$D$67="- Select UKRI funder -"</formula>
    </cfRule>
  </conditionalFormatting>
  <conditionalFormatting sqref="N75">
    <cfRule type="notContainsBlanks" dxfId="3024" priority="583" stopIfTrue="1">
      <formula>LEN(TRIM(N75))&gt;0</formula>
    </cfRule>
  </conditionalFormatting>
  <conditionalFormatting sqref="N75">
    <cfRule type="expression" dxfId="3023" priority="584">
      <formula>$W75&gt;0</formula>
    </cfRule>
  </conditionalFormatting>
  <conditionalFormatting sqref="N77">
    <cfRule type="expression" dxfId="3022" priority="579" stopIfTrue="1">
      <formula>$D$77="- Select UKRI funder -"</formula>
    </cfRule>
  </conditionalFormatting>
  <conditionalFormatting sqref="N77">
    <cfRule type="notContainsBlanks" dxfId="3021" priority="580" stopIfTrue="1">
      <formula>LEN(TRIM(N77))&gt;0</formula>
    </cfRule>
  </conditionalFormatting>
  <conditionalFormatting sqref="N77">
    <cfRule type="expression" dxfId="3020" priority="581">
      <formula>$W77&gt;0</formula>
    </cfRule>
  </conditionalFormatting>
  <conditionalFormatting sqref="N79">
    <cfRule type="expression" dxfId="3019" priority="576" stopIfTrue="1">
      <formula>$D$77="- Select UKRI funder -"</formula>
    </cfRule>
  </conditionalFormatting>
  <conditionalFormatting sqref="N79">
    <cfRule type="notContainsBlanks" dxfId="3018" priority="577" stopIfTrue="1">
      <formula>LEN(TRIM(N79))&gt;0</formula>
    </cfRule>
  </conditionalFormatting>
  <conditionalFormatting sqref="N79">
    <cfRule type="expression" dxfId="3017" priority="578">
      <formula>$W79&gt;0</formula>
    </cfRule>
  </conditionalFormatting>
  <conditionalFormatting sqref="N81">
    <cfRule type="expression" dxfId="3016" priority="573" stopIfTrue="1">
      <formula>$D$77="- Select UKRI funder -"</formula>
    </cfRule>
  </conditionalFormatting>
  <conditionalFormatting sqref="N81">
    <cfRule type="notContainsBlanks" dxfId="3015" priority="574" stopIfTrue="1">
      <formula>LEN(TRIM(N81))&gt;0</formula>
    </cfRule>
  </conditionalFormatting>
  <conditionalFormatting sqref="N81">
    <cfRule type="expression" dxfId="3014" priority="575">
      <formula>$W81&gt;0</formula>
    </cfRule>
  </conditionalFormatting>
  <conditionalFormatting sqref="N83">
    <cfRule type="expression" dxfId="3013" priority="570" stopIfTrue="1">
      <formula>$D$77="- Select UKRI funder -"</formula>
    </cfRule>
  </conditionalFormatting>
  <conditionalFormatting sqref="N83">
    <cfRule type="notContainsBlanks" dxfId="3012" priority="571" stopIfTrue="1">
      <formula>LEN(TRIM(N83))&gt;0</formula>
    </cfRule>
  </conditionalFormatting>
  <conditionalFormatting sqref="N83">
    <cfRule type="expression" dxfId="3011" priority="572">
      <formula>$W83&gt;0</formula>
    </cfRule>
  </conditionalFormatting>
  <conditionalFormatting sqref="N85">
    <cfRule type="expression" dxfId="3010" priority="567" stopIfTrue="1">
      <formula>$D$77="- Select UKRI funder -"</formula>
    </cfRule>
  </conditionalFormatting>
  <conditionalFormatting sqref="N85">
    <cfRule type="notContainsBlanks" dxfId="3009" priority="568" stopIfTrue="1">
      <formula>LEN(TRIM(N85))&gt;0</formula>
    </cfRule>
  </conditionalFormatting>
  <conditionalFormatting sqref="N85">
    <cfRule type="expression" dxfId="3008" priority="569">
      <formula>$W85&gt;0</formula>
    </cfRule>
  </conditionalFormatting>
  <conditionalFormatting sqref="V96">
    <cfRule type="expression" dxfId="3007" priority="565" stopIfTrue="1">
      <formula>$Z$261&lt;21</formula>
    </cfRule>
  </conditionalFormatting>
  <conditionalFormatting sqref="R96:V96">
    <cfRule type="expression" dxfId="3006" priority="566">
      <formula>$D$94="- Select EU funder -"</formula>
    </cfRule>
  </conditionalFormatting>
  <conditionalFormatting sqref="V98">
    <cfRule type="expression" dxfId="3005" priority="563" stopIfTrue="1">
      <formula>$Z$261&lt;21</formula>
    </cfRule>
  </conditionalFormatting>
  <conditionalFormatting sqref="R98:V98">
    <cfRule type="expression" dxfId="3004" priority="564">
      <formula>$D$94="- Select EU funder -"</formula>
    </cfRule>
  </conditionalFormatting>
  <conditionalFormatting sqref="V100">
    <cfRule type="expression" dxfId="3003" priority="561" stopIfTrue="1">
      <formula>$Z$261&lt;21</formula>
    </cfRule>
  </conditionalFormatting>
  <conditionalFormatting sqref="R100:V100">
    <cfRule type="expression" dxfId="3002" priority="562">
      <formula>$D$94="- Select EU funder -"</formula>
    </cfRule>
  </conditionalFormatting>
  <conditionalFormatting sqref="V102">
    <cfRule type="expression" dxfId="3001" priority="559" stopIfTrue="1">
      <formula>$Z$261&lt;21</formula>
    </cfRule>
  </conditionalFormatting>
  <conditionalFormatting sqref="R102:V102">
    <cfRule type="expression" dxfId="3000" priority="560">
      <formula>$D$94="- Select EU funder -"</formula>
    </cfRule>
  </conditionalFormatting>
  <conditionalFormatting sqref="V104">
    <cfRule type="expression" dxfId="2999" priority="557" stopIfTrue="1">
      <formula>$Z$261&lt;21</formula>
    </cfRule>
  </conditionalFormatting>
  <conditionalFormatting sqref="R104:V104">
    <cfRule type="expression" dxfId="2998" priority="558">
      <formula>$D$94="- Select EU funder -"</formula>
    </cfRule>
  </conditionalFormatting>
  <conditionalFormatting sqref="V106">
    <cfRule type="expression" dxfId="2997" priority="555" stopIfTrue="1">
      <formula>$Z$261&lt;21</formula>
    </cfRule>
  </conditionalFormatting>
  <conditionalFormatting sqref="R106:V106">
    <cfRule type="expression" dxfId="2996" priority="556">
      <formula>$D$94="- Select EU funder -"</formula>
    </cfRule>
  </conditionalFormatting>
  <conditionalFormatting sqref="V108">
    <cfRule type="expression" dxfId="2995" priority="553" stopIfTrue="1">
      <formula>$Z$261&lt;21</formula>
    </cfRule>
  </conditionalFormatting>
  <conditionalFormatting sqref="R108:V108">
    <cfRule type="expression" dxfId="2994" priority="554">
      <formula>$D$94="- Select EU funder -"</formula>
    </cfRule>
  </conditionalFormatting>
  <conditionalFormatting sqref="V110">
    <cfRule type="expression" dxfId="2993" priority="551" stopIfTrue="1">
      <formula>$Z$261&lt;21</formula>
    </cfRule>
  </conditionalFormatting>
  <conditionalFormatting sqref="R110:V110">
    <cfRule type="expression" dxfId="2992" priority="552">
      <formula>$D$94="- Select EU funder -"</formula>
    </cfRule>
  </conditionalFormatting>
  <conditionalFormatting sqref="V112">
    <cfRule type="expression" dxfId="2991" priority="549" stopIfTrue="1">
      <formula>$Z$261&lt;21</formula>
    </cfRule>
  </conditionalFormatting>
  <conditionalFormatting sqref="R112:V112">
    <cfRule type="expression" dxfId="2990" priority="550">
      <formula>$D$94="- Select EU funder -"</formula>
    </cfRule>
  </conditionalFormatting>
  <conditionalFormatting sqref="V114">
    <cfRule type="expression" dxfId="2989" priority="547" stopIfTrue="1">
      <formula>$Z$261&lt;21</formula>
    </cfRule>
  </conditionalFormatting>
  <conditionalFormatting sqref="R114:V114">
    <cfRule type="expression" dxfId="2988" priority="548">
      <formula>$D$94="- Select EU funder -"</formula>
    </cfRule>
  </conditionalFormatting>
  <conditionalFormatting sqref="V116">
    <cfRule type="expression" dxfId="2987" priority="545" stopIfTrue="1">
      <formula>$Z$261&lt;21</formula>
    </cfRule>
  </conditionalFormatting>
  <conditionalFormatting sqref="R116:V116">
    <cfRule type="expression" dxfId="2986" priority="546">
      <formula>$D$94="- Select EU funder -"</formula>
    </cfRule>
  </conditionalFormatting>
  <conditionalFormatting sqref="V118">
    <cfRule type="expression" dxfId="2985" priority="543" stopIfTrue="1">
      <formula>$Z$261&lt;21</formula>
    </cfRule>
  </conditionalFormatting>
  <conditionalFormatting sqref="R118:V118">
    <cfRule type="expression" dxfId="2984" priority="544">
      <formula>$D$94="- Select EU funder -"</formula>
    </cfRule>
  </conditionalFormatting>
  <conditionalFormatting sqref="V120">
    <cfRule type="expression" dxfId="2983" priority="541" stopIfTrue="1">
      <formula>$Z$261&lt;21</formula>
    </cfRule>
  </conditionalFormatting>
  <conditionalFormatting sqref="R120:V120">
    <cfRule type="expression" dxfId="2982" priority="542">
      <formula>$D$94="- Select EU funder -"</formula>
    </cfRule>
  </conditionalFormatting>
  <conditionalFormatting sqref="V122">
    <cfRule type="expression" dxfId="2981" priority="539" stopIfTrue="1">
      <formula>$Z$261&lt;21</formula>
    </cfRule>
  </conditionalFormatting>
  <conditionalFormatting sqref="R122:V122">
    <cfRule type="expression" dxfId="2980" priority="540">
      <formula>$D$94="- Select EU funder -"</formula>
    </cfRule>
  </conditionalFormatting>
  <conditionalFormatting sqref="V124">
    <cfRule type="expression" dxfId="2979" priority="537" stopIfTrue="1">
      <formula>$Z$261&lt;21</formula>
    </cfRule>
  </conditionalFormatting>
  <conditionalFormatting sqref="R124:V124">
    <cfRule type="expression" dxfId="2978" priority="538">
      <formula>$D$124="- Select EU funder -"</formula>
    </cfRule>
  </conditionalFormatting>
  <conditionalFormatting sqref="V126">
    <cfRule type="expression" dxfId="2977" priority="535" stopIfTrue="1">
      <formula>$Z$261&lt;21</formula>
    </cfRule>
  </conditionalFormatting>
  <conditionalFormatting sqref="R126:V126">
    <cfRule type="expression" dxfId="2976" priority="536">
      <formula>$D$124="- Select EU funder -"</formula>
    </cfRule>
  </conditionalFormatting>
  <conditionalFormatting sqref="V128">
    <cfRule type="expression" dxfId="2975" priority="533" stopIfTrue="1">
      <formula>$Z$261&lt;21</formula>
    </cfRule>
  </conditionalFormatting>
  <conditionalFormatting sqref="R128:V128">
    <cfRule type="expression" dxfId="2974" priority="534">
      <formula>$D$124="- Select EU funder -"</formula>
    </cfRule>
  </conditionalFormatting>
  <conditionalFormatting sqref="V130">
    <cfRule type="expression" dxfId="2973" priority="531" stopIfTrue="1">
      <formula>$Z$261&lt;21</formula>
    </cfRule>
  </conditionalFormatting>
  <conditionalFormatting sqref="R130:V130">
    <cfRule type="expression" dxfId="2972" priority="532">
      <formula>$D$124="- Select EU funder -"</formula>
    </cfRule>
  </conditionalFormatting>
  <conditionalFormatting sqref="V132">
    <cfRule type="expression" dxfId="2971" priority="529" stopIfTrue="1">
      <formula>$Z$261&lt;21</formula>
    </cfRule>
  </conditionalFormatting>
  <conditionalFormatting sqref="R132:V132">
    <cfRule type="expression" dxfId="2970" priority="530">
      <formula>$D$124="- Select EU funder -"</formula>
    </cfRule>
  </conditionalFormatting>
  <conditionalFormatting sqref="V134">
    <cfRule type="expression" dxfId="2969" priority="527" stopIfTrue="1">
      <formula>$Z$261&lt;21</formula>
    </cfRule>
  </conditionalFormatting>
  <conditionalFormatting sqref="R134:V134">
    <cfRule type="expression" dxfId="2968" priority="528">
      <formula>$D$124="- Select EU funder -"</formula>
    </cfRule>
  </conditionalFormatting>
  <conditionalFormatting sqref="V136">
    <cfRule type="expression" dxfId="2967" priority="525" stopIfTrue="1">
      <formula>$Z$261&lt;21</formula>
    </cfRule>
  </conditionalFormatting>
  <conditionalFormatting sqref="R136:V136">
    <cfRule type="expression" dxfId="2966" priority="526">
      <formula>$D$124="- Select EU funder -"</formula>
    </cfRule>
  </conditionalFormatting>
  <conditionalFormatting sqref="V138">
    <cfRule type="expression" dxfId="2965" priority="523" stopIfTrue="1">
      <formula>$Z$261&lt;21</formula>
    </cfRule>
  </conditionalFormatting>
  <conditionalFormatting sqref="R138:V138">
    <cfRule type="expression" dxfId="2964" priority="524">
      <formula>$D$124="- Select EU funder -"</formula>
    </cfRule>
  </conditionalFormatting>
  <conditionalFormatting sqref="V140">
    <cfRule type="expression" dxfId="2963" priority="521" stopIfTrue="1">
      <formula>$Z$261&lt;21</formula>
    </cfRule>
  </conditionalFormatting>
  <conditionalFormatting sqref="R140:V140">
    <cfRule type="expression" dxfId="2962" priority="522">
      <formula>$D$124="- Select EU funder -"</formula>
    </cfRule>
  </conditionalFormatting>
  <conditionalFormatting sqref="V142">
    <cfRule type="expression" dxfId="2961" priority="519" stopIfTrue="1">
      <formula>$Z$261&lt;21</formula>
    </cfRule>
  </conditionalFormatting>
  <conditionalFormatting sqref="R142:V142">
    <cfRule type="expression" dxfId="2960" priority="520">
      <formula>$D$124="- Select EU funder -"</formula>
    </cfRule>
  </conditionalFormatting>
  <conditionalFormatting sqref="V144">
    <cfRule type="expression" dxfId="2959" priority="517" stopIfTrue="1">
      <formula>$Z$261&lt;21</formula>
    </cfRule>
  </conditionalFormatting>
  <conditionalFormatting sqref="R144:V144">
    <cfRule type="expression" dxfId="2958" priority="518">
      <formula>$D$124="- Select EU funder -"</formula>
    </cfRule>
  </conditionalFormatting>
  <conditionalFormatting sqref="V146">
    <cfRule type="expression" dxfId="2957" priority="515" stopIfTrue="1">
      <formula>$Z$261&lt;21</formula>
    </cfRule>
  </conditionalFormatting>
  <conditionalFormatting sqref="R146:V146">
    <cfRule type="expression" dxfId="2956" priority="516">
      <formula>$D$124="- Select EU funder -"</formula>
    </cfRule>
  </conditionalFormatting>
  <conditionalFormatting sqref="V148">
    <cfRule type="expression" dxfId="2955" priority="513" stopIfTrue="1">
      <formula>$Z$261&lt;21</formula>
    </cfRule>
  </conditionalFormatting>
  <conditionalFormatting sqref="R148:V148">
    <cfRule type="expression" dxfId="2954" priority="514">
      <formula>$D$124="- Select EU funder -"</formula>
    </cfRule>
  </conditionalFormatting>
  <conditionalFormatting sqref="V150">
    <cfRule type="expression" dxfId="2953" priority="511" stopIfTrue="1">
      <formula>$Z$261&lt;21</formula>
    </cfRule>
  </conditionalFormatting>
  <conditionalFormatting sqref="R150:V150">
    <cfRule type="expression" dxfId="2952" priority="512">
      <formula>$D$124="- Select EU funder -"</formula>
    </cfRule>
  </conditionalFormatting>
  <conditionalFormatting sqref="V152">
    <cfRule type="expression" dxfId="2951" priority="509" stopIfTrue="1">
      <formula>$Z$261&lt;21</formula>
    </cfRule>
  </conditionalFormatting>
  <conditionalFormatting sqref="R152:V152">
    <cfRule type="expression" dxfId="2950" priority="510">
      <formula>$D$124="- Select EU funder -"</formula>
    </cfRule>
  </conditionalFormatting>
  <conditionalFormatting sqref="V154">
    <cfRule type="expression" dxfId="2949" priority="507" stopIfTrue="1">
      <formula>$Z$261&lt;21</formula>
    </cfRule>
  </conditionalFormatting>
  <conditionalFormatting sqref="R154:V154">
    <cfRule type="expression" dxfId="2948" priority="508">
      <formula>$D$154="- Select EU funder -"</formula>
    </cfRule>
  </conditionalFormatting>
  <conditionalFormatting sqref="V156">
    <cfRule type="expression" dxfId="2947" priority="505" stopIfTrue="1">
      <formula>$Z$261&lt;21</formula>
    </cfRule>
  </conditionalFormatting>
  <conditionalFormatting sqref="R156:V156">
    <cfRule type="expression" dxfId="2946" priority="506">
      <formula>$D$154="- Select EU funder -"</formula>
    </cfRule>
  </conditionalFormatting>
  <conditionalFormatting sqref="V158">
    <cfRule type="expression" dxfId="2945" priority="503" stopIfTrue="1">
      <formula>$Z$261&lt;21</formula>
    </cfRule>
  </conditionalFormatting>
  <conditionalFormatting sqref="R158:V158">
    <cfRule type="expression" dxfId="2944" priority="504">
      <formula>$D$154="- Select EU funder -"</formula>
    </cfRule>
  </conditionalFormatting>
  <conditionalFormatting sqref="V160">
    <cfRule type="expression" dxfId="2943" priority="501" stopIfTrue="1">
      <formula>$Z$261&lt;21</formula>
    </cfRule>
  </conditionalFormatting>
  <conditionalFormatting sqref="R160:V160">
    <cfRule type="expression" dxfId="2942" priority="502">
      <formula>$D$154="- Select EU funder -"</formula>
    </cfRule>
  </conditionalFormatting>
  <conditionalFormatting sqref="V162">
    <cfRule type="expression" dxfId="2941" priority="499" stopIfTrue="1">
      <formula>$Z$261&lt;21</formula>
    </cfRule>
  </conditionalFormatting>
  <conditionalFormatting sqref="R162:V162">
    <cfRule type="expression" dxfId="2940" priority="500">
      <formula>$D$154="- Select EU funder -"</formula>
    </cfRule>
  </conditionalFormatting>
  <conditionalFormatting sqref="V164">
    <cfRule type="expression" dxfId="2939" priority="497" stopIfTrue="1">
      <formula>$Z$261&lt;21</formula>
    </cfRule>
  </conditionalFormatting>
  <conditionalFormatting sqref="R164:V164">
    <cfRule type="expression" dxfId="2938" priority="498">
      <formula>$D$154="- Select EU funder -"</formula>
    </cfRule>
  </conditionalFormatting>
  <conditionalFormatting sqref="V166">
    <cfRule type="expression" dxfId="2937" priority="495" stopIfTrue="1">
      <formula>$Z$261&lt;21</formula>
    </cfRule>
  </conditionalFormatting>
  <conditionalFormatting sqref="R166:V166">
    <cfRule type="expression" dxfId="2936" priority="496">
      <formula>$D$154="- Select EU funder -"</formula>
    </cfRule>
  </conditionalFormatting>
  <conditionalFormatting sqref="V168">
    <cfRule type="expression" dxfId="2935" priority="493" stopIfTrue="1">
      <formula>$Z$261&lt;21</formula>
    </cfRule>
  </conditionalFormatting>
  <conditionalFormatting sqref="R168:V168">
    <cfRule type="expression" dxfId="2934" priority="494">
      <formula>$D$154="- Select EU funder -"</formula>
    </cfRule>
  </conditionalFormatting>
  <conditionalFormatting sqref="V170">
    <cfRule type="expression" dxfId="2933" priority="491" stopIfTrue="1">
      <formula>$Z$261&lt;21</formula>
    </cfRule>
  </conditionalFormatting>
  <conditionalFormatting sqref="R170:V170">
    <cfRule type="expression" dxfId="2932" priority="492">
      <formula>$D$154="- Select EU funder -"</formula>
    </cfRule>
  </conditionalFormatting>
  <conditionalFormatting sqref="V172">
    <cfRule type="expression" dxfId="2931" priority="489" stopIfTrue="1">
      <formula>$Z$261&lt;21</formula>
    </cfRule>
  </conditionalFormatting>
  <conditionalFormatting sqref="R172:V172">
    <cfRule type="expression" dxfId="2930" priority="490">
      <formula>$D$154="- Select EU funder -"</formula>
    </cfRule>
  </conditionalFormatting>
  <conditionalFormatting sqref="V174">
    <cfRule type="expression" dxfId="2929" priority="487" stopIfTrue="1">
      <formula>$Z$261&lt;21</formula>
    </cfRule>
  </conditionalFormatting>
  <conditionalFormatting sqref="R174:V174">
    <cfRule type="expression" dxfId="2928" priority="488">
      <formula>$D$154="- Select EU funder -"</formula>
    </cfRule>
  </conditionalFormatting>
  <conditionalFormatting sqref="V176">
    <cfRule type="expression" dxfId="2927" priority="485" stopIfTrue="1">
      <formula>$Z$261&lt;21</formula>
    </cfRule>
  </conditionalFormatting>
  <conditionalFormatting sqref="R176:V176">
    <cfRule type="expression" dxfId="2926" priority="486">
      <formula>$D$154="- Select EU funder -"</formula>
    </cfRule>
  </conditionalFormatting>
  <conditionalFormatting sqref="V178">
    <cfRule type="expression" dxfId="2925" priority="483" stopIfTrue="1">
      <formula>$Z$261&lt;21</formula>
    </cfRule>
  </conditionalFormatting>
  <conditionalFormatting sqref="R178:V178">
    <cfRule type="expression" dxfId="2924" priority="484">
      <formula>$D$154="- Select EU funder -"</formula>
    </cfRule>
  </conditionalFormatting>
  <conditionalFormatting sqref="V180">
    <cfRule type="expression" dxfId="2923" priority="481" stopIfTrue="1">
      <formula>$Z$261&lt;21</formula>
    </cfRule>
  </conditionalFormatting>
  <conditionalFormatting sqref="R180:V180">
    <cfRule type="expression" dxfId="2922" priority="482">
      <formula>$D$154="- Select EU funder -"</formula>
    </cfRule>
  </conditionalFormatting>
  <conditionalFormatting sqref="V182">
    <cfRule type="expression" dxfId="2921" priority="479" stopIfTrue="1">
      <formula>$Z$261&lt;21</formula>
    </cfRule>
  </conditionalFormatting>
  <conditionalFormatting sqref="R182:V182">
    <cfRule type="expression" dxfId="2920" priority="480">
      <formula>$D$154="- Select EU funder -"</formula>
    </cfRule>
  </conditionalFormatting>
  <conditionalFormatting sqref="V184">
    <cfRule type="expression" dxfId="2919" priority="477" stopIfTrue="1">
      <formula>$Z$261&lt;21</formula>
    </cfRule>
  </conditionalFormatting>
  <conditionalFormatting sqref="R184:V184">
    <cfRule type="expression" dxfId="2918" priority="478">
      <formula>$D$184="- Select EU funder -"</formula>
    </cfRule>
  </conditionalFormatting>
  <conditionalFormatting sqref="V186">
    <cfRule type="expression" dxfId="2917" priority="475" stopIfTrue="1">
      <formula>$Z$261&lt;21</formula>
    </cfRule>
  </conditionalFormatting>
  <conditionalFormatting sqref="R186:V186">
    <cfRule type="expression" dxfId="2916" priority="476">
      <formula>$D$184="- Select EU funder -"</formula>
    </cfRule>
  </conditionalFormatting>
  <conditionalFormatting sqref="V188">
    <cfRule type="expression" dxfId="2915" priority="473" stopIfTrue="1">
      <formula>$Z$261&lt;21</formula>
    </cfRule>
  </conditionalFormatting>
  <conditionalFormatting sqref="R188:V188">
    <cfRule type="expression" dxfId="2914" priority="474">
      <formula>$D$184="- Select EU funder -"</formula>
    </cfRule>
  </conditionalFormatting>
  <conditionalFormatting sqref="V190">
    <cfRule type="expression" dxfId="2913" priority="471" stopIfTrue="1">
      <formula>$Z$261&lt;21</formula>
    </cfRule>
  </conditionalFormatting>
  <conditionalFormatting sqref="R190:V190">
    <cfRule type="expression" dxfId="2912" priority="472">
      <formula>$D$184="- Select EU funder -"</formula>
    </cfRule>
  </conditionalFormatting>
  <conditionalFormatting sqref="V192">
    <cfRule type="expression" dxfId="2911" priority="469" stopIfTrue="1">
      <formula>$Z$261&lt;21</formula>
    </cfRule>
  </conditionalFormatting>
  <conditionalFormatting sqref="R192:V192">
    <cfRule type="expression" dxfId="2910" priority="470">
      <formula>$D$184="- Select EU funder -"</formula>
    </cfRule>
  </conditionalFormatting>
  <conditionalFormatting sqref="V194">
    <cfRule type="expression" dxfId="2909" priority="467" stopIfTrue="1">
      <formula>$Z$261&lt;21</formula>
    </cfRule>
  </conditionalFormatting>
  <conditionalFormatting sqref="R194:V194">
    <cfRule type="expression" dxfId="2908" priority="468">
      <formula>$D$184="- Select EU funder -"</formula>
    </cfRule>
  </conditionalFormatting>
  <conditionalFormatting sqref="V196">
    <cfRule type="expression" dxfId="2907" priority="465" stopIfTrue="1">
      <formula>$Z$261&lt;21</formula>
    </cfRule>
  </conditionalFormatting>
  <conditionalFormatting sqref="R196:V196">
    <cfRule type="expression" dxfId="2906" priority="466">
      <formula>$D$184="- Select EU funder -"</formula>
    </cfRule>
  </conditionalFormatting>
  <conditionalFormatting sqref="V198">
    <cfRule type="expression" dxfId="2905" priority="463" stopIfTrue="1">
      <formula>$Z$261&lt;21</formula>
    </cfRule>
  </conditionalFormatting>
  <conditionalFormatting sqref="R198:V198">
    <cfRule type="expression" dxfId="2904" priority="464">
      <formula>$D$184="- Select EU funder -"</formula>
    </cfRule>
  </conditionalFormatting>
  <conditionalFormatting sqref="V200">
    <cfRule type="expression" dxfId="2903" priority="461" stopIfTrue="1">
      <formula>$Z$261&lt;21</formula>
    </cfRule>
  </conditionalFormatting>
  <conditionalFormatting sqref="R200:V200">
    <cfRule type="expression" dxfId="2902" priority="462">
      <formula>$D$184="- Select EU funder -"</formula>
    </cfRule>
  </conditionalFormatting>
  <conditionalFormatting sqref="V202">
    <cfRule type="expression" dxfId="2901" priority="459" stopIfTrue="1">
      <formula>$Z$261&lt;21</formula>
    </cfRule>
  </conditionalFormatting>
  <conditionalFormatting sqref="R202:V202">
    <cfRule type="expression" dxfId="2900" priority="460">
      <formula>$D$184="- Select EU funder -"</formula>
    </cfRule>
  </conditionalFormatting>
  <conditionalFormatting sqref="V204">
    <cfRule type="expression" dxfId="2899" priority="457" stopIfTrue="1">
      <formula>$Z$261&lt;21</formula>
    </cfRule>
  </conditionalFormatting>
  <conditionalFormatting sqref="R204:V204">
    <cfRule type="expression" dxfId="2898" priority="458">
      <formula>$D$184="- Select EU funder -"</formula>
    </cfRule>
  </conditionalFormatting>
  <conditionalFormatting sqref="V206">
    <cfRule type="expression" dxfId="2897" priority="455" stopIfTrue="1">
      <formula>$Z$261&lt;21</formula>
    </cfRule>
  </conditionalFormatting>
  <conditionalFormatting sqref="R206:V206">
    <cfRule type="expression" dxfId="2896" priority="456">
      <formula>$D$184="- Select EU funder -"</formula>
    </cfRule>
  </conditionalFormatting>
  <conditionalFormatting sqref="V208">
    <cfRule type="expression" dxfId="2895" priority="453" stopIfTrue="1">
      <formula>$Z$261&lt;21</formula>
    </cfRule>
  </conditionalFormatting>
  <conditionalFormatting sqref="R208:V208">
    <cfRule type="expression" dxfId="2894" priority="454">
      <formula>$D$184="- Select EU funder -"</formula>
    </cfRule>
  </conditionalFormatting>
  <conditionalFormatting sqref="V210">
    <cfRule type="expression" dxfId="2893" priority="451" stopIfTrue="1">
      <formula>$Z$261&lt;21</formula>
    </cfRule>
  </conditionalFormatting>
  <conditionalFormatting sqref="R210:V210">
    <cfRule type="expression" dxfId="2892" priority="452">
      <formula>$D$184="- Select EU funder -"</formula>
    </cfRule>
  </conditionalFormatting>
  <conditionalFormatting sqref="V212">
    <cfRule type="expression" dxfId="2891" priority="449" stopIfTrue="1">
      <formula>$Z$261&lt;21</formula>
    </cfRule>
  </conditionalFormatting>
  <conditionalFormatting sqref="R212:V212">
    <cfRule type="expression" dxfId="2890" priority="450">
      <formula>$D$184="- Select EU funder -"</formula>
    </cfRule>
  </conditionalFormatting>
  <conditionalFormatting sqref="N94">
    <cfRule type="expression" dxfId="2889" priority="446" stopIfTrue="1">
      <formula>$D$94="- Select EU funder -"</formula>
    </cfRule>
  </conditionalFormatting>
  <conditionalFormatting sqref="N94">
    <cfRule type="notContainsBlanks" dxfId="2888" priority="447" stopIfTrue="1">
      <formula>LEN(TRIM(N94))&gt;0</formula>
    </cfRule>
  </conditionalFormatting>
  <conditionalFormatting sqref="N94">
    <cfRule type="expression" dxfId="2887" priority="448">
      <formula>$W94&gt;0</formula>
    </cfRule>
  </conditionalFormatting>
  <conditionalFormatting sqref="P94">
    <cfRule type="expression" dxfId="2886" priority="443" stopIfTrue="1">
      <formula>$D$94="- Select EU funder -"</formula>
    </cfRule>
  </conditionalFormatting>
  <conditionalFormatting sqref="P94">
    <cfRule type="containsText" dxfId="2885" priority="444" stopIfTrue="1" operator="containsText" text="WP">
      <formula>NOT(ISERROR(SEARCH("WP",P94)))</formula>
    </cfRule>
  </conditionalFormatting>
  <conditionalFormatting sqref="P94">
    <cfRule type="expression" dxfId="2884" priority="445">
      <formula>$W94&gt;0</formula>
    </cfRule>
  </conditionalFormatting>
  <conditionalFormatting sqref="N96">
    <cfRule type="expression" dxfId="2883" priority="440" stopIfTrue="1">
      <formula>$D$94="- Select EU funder -"</formula>
    </cfRule>
  </conditionalFormatting>
  <conditionalFormatting sqref="N96">
    <cfRule type="notContainsBlanks" dxfId="2882" priority="441" stopIfTrue="1">
      <formula>LEN(TRIM(N96))&gt;0</formula>
    </cfRule>
  </conditionalFormatting>
  <conditionalFormatting sqref="N96">
    <cfRule type="expression" dxfId="2881" priority="442">
      <formula>$W96&gt;0</formula>
    </cfRule>
  </conditionalFormatting>
  <conditionalFormatting sqref="P96">
    <cfRule type="expression" dxfId="2880" priority="437" stopIfTrue="1">
      <formula>$D$94="- Select EU funder -"</formula>
    </cfRule>
  </conditionalFormatting>
  <conditionalFormatting sqref="P96">
    <cfRule type="containsText" dxfId="2879" priority="438" stopIfTrue="1" operator="containsText" text="WP">
      <formula>NOT(ISERROR(SEARCH("WP",P96)))</formula>
    </cfRule>
  </conditionalFormatting>
  <conditionalFormatting sqref="P96">
    <cfRule type="expression" dxfId="2878" priority="439">
      <formula>$W96&gt;0</formula>
    </cfRule>
  </conditionalFormatting>
  <conditionalFormatting sqref="N98">
    <cfRule type="expression" dxfId="2877" priority="434" stopIfTrue="1">
      <formula>$D$94="- Select EU funder -"</formula>
    </cfRule>
  </conditionalFormatting>
  <conditionalFormatting sqref="N98">
    <cfRule type="notContainsBlanks" dxfId="2876" priority="435" stopIfTrue="1">
      <formula>LEN(TRIM(N98))&gt;0</formula>
    </cfRule>
  </conditionalFormatting>
  <conditionalFormatting sqref="N98">
    <cfRule type="expression" dxfId="2875" priority="436">
      <formula>$W98&gt;0</formula>
    </cfRule>
  </conditionalFormatting>
  <conditionalFormatting sqref="P98">
    <cfRule type="expression" dxfId="2874" priority="431" stopIfTrue="1">
      <formula>$D$94="- Select EU funder -"</formula>
    </cfRule>
  </conditionalFormatting>
  <conditionalFormatting sqref="P98">
    <cfRule type="containsText" dxfId="2873" priority="432" stopIfTrue="1" operator="containsText" text="WP">
      <formula>NOT(ISERROR(SEARCH("WP",P98)))</formula>
    </cfRule>
  </conditionalFormatting>
  <conditionalFormatting sqref="P98">
    <cfRule type="expression" dxfId="2872" priority="433">
      <formula>$W98&gt;0</formula>
    </cfRule>
  </conditionalFormatting>
  <conditionalFormatting sqref="N100">
    <cfRule type="expression" dxfId="2871" priority="428" stopIfTrue="1">
      <formula>$D$94="- Select EU funder -"</formula>
    </cfRule>
  </conditionalFormatting>
  <conditionalFormatting sqref="N100">
    <cfRule type="notContainsBlanks" dxfId="2870" priority="429" stopIfTrue="1">
      <formula>LEN(TRIM(N100))&gt;0</formula>
    </cfRule>
  </conditionalFormatting>
  <conditionalFormatting sqref="N100">
    <cfRule type="expression" dxfId="2869" priority="430">
      <formula>$W100&gt;0</formula>
    </cfRule>
  </conditionalFormatting>
  <conditionalFormatting sqref="P100">
    <cfRule type="expression" dxfId="2868" priority="425" stopIfTrue="1">
      <formula>$D$94="- Select EU funder -"</formula>
    </cfRule>
  </conditionalFormatting>
  <conditionalFormatting sqref="P100">
    <cfRule type="containsText" dxfId="2867" priority="426" stopIfTrue="1" operator="containsText" text="WP">
      <formula>NOT(ISERROR(SEARCH("WP",P100)))</formula>
    </cfRule>
  </conditionalFormatting>
  <conditionalFormatting sqref="P100">
    <cfRule type="expression" dxfId="2866" priority="427">
      <formula>$W100&gt;0</formula>
    </cfRule>
  </conditionalFormatting>
  <conditionalFormatting sqref="N102">
    <cfRule type="expression" dxfId="2865" priority="422" stopIfTrue="1">
      <formula>$D$94="- Select EU funder -"</formula>
    </cfRule>
  </conditionalFormatting>
  <conditionalFormatting sqref="N102">
    <cfRule type="notContainsBlanks" dxfId="2864" priority="423" stopIfTrue="1">
      <formula>LEN(TRIM(N102))&gt;0</formula>
    </cfRule>
  </conditionalFormatting>
  <conditionalFormatting sqref="N102">
    <cfRule type="expression" dxfId="2863" priority="424">
      <formula>$W102&gt;0</formula>
    </cfRule>
  </conditionalFormatting>
  <conditionalFormatting sqref="P102">
    <cfRule type="expression" dxfId="2862" priority="419" stopIfTrue="1">
      <formula>$D$94="- Select EU funder -"</formula>
    </cfRule>
  </conditionalFormatting>
  <conditionalFormatting sqref="P102">
    <cfRule type="containsText" dxfId="2861" priority="420" stopIfTrue="1" operator="containsText" text="WP">
      <formula>NOT(ISERROR(SEARCH("WP",P102)))</formula>
    </cfRule>
  </conditionalFormatting>
  <conditionalFormatting sqref="P102">
    <cfRule type="expression" dxfId="2860" priority="421">
      <formula>$W102&gt;0</formula>
    </cfRule>
  </conditionalFormatting>
  <conditionalFormatting sqref="N104">
    <cfRule type="expression" dxfId="2859" priority="416" stopIfTrue="1">
      <formula>$D$94="- Select EU funder -"</formula>
    </cfRule>
  </conditionalFormatting>
  <conditionalFormatting sqref="N104">
    <cfRule type="notContainsBlanks" dxfId="2858" priority="417" stopIfTrue="1">
      <formula>LEN(TRIM(N104))&gt;0</formula>
    </cfRule>
  </conditionalFormatting>
  <conditionalFormatting sqref="N104">
    <cfRule type="expression" dxfId="2857" priority="418">
      <formula>$W104&gt;0</formula>
    </cfRule>
  </conditionalFormatting>
  <conditionalFormatting sqref="P104">
    <cfRule type="expression" dxfId="2856" priority="413" stopIfTrue="1">
      <formula>$D$94="- Select EU funder -"</formula>
    </cfRule>
  </conditionalFormatting>
  <conditionalFormatting sqref="P104">
    <cfRule type="containsText" dxfId="2855" priority="414" stopIfTrue="1" operator="containsText" text="WP">
      <formula>NOT(ISERROR(SEARCH("WP",P104)))</formula>
    </cfRule>
  </conditionalFormatting>
  <conditionalFormatting sqref="P104">
    <cfRule type="expression" dxfId="2854" priority="415">
      <formula>$W104&gt;0</formula>
    </cfRule>
  </conditionalFormatting>
  <conditionalFormatting sqref="N106">
    <cfRule type="expression" dxfId="2853" priority="410" stopIfTrue="1">
      <formula>$D$94="- Select EU funder -"</formula>
    </cfRule>
  </conditionalFormatting>
  <conditionalFormatting sqref="N106">
    <cfRule type="notContainsBlanks" dxfId="2852" priority="411" stopIfTrue="1">
      <formula>LEN(TRIM(N106))&gt;0</formula>
    </cfRule>
  </conditionalFormatting>
  <conditionalFormatting sqref="N106">
    <cfRule type="expression" dxfId="2851" priority="412">
      <formula>$W106&gt;0</formula>
    </cfRule>
  </conditionalFormatting>
  <conditionalFormatting sqref="P106">
    <cfRule type="expression" dxfId="2850" priority="407" stopIfTrue="1">
      <formula>$D$94="- Select EU funder -"</formula>
    </cfRule>
  </conditionalFormatting>
  <conditionalFormatting sqref="P106">
    <cfRule type="containsText" dxfId="2849" priority="408" stopIfTrue="1" operator="containsText" text="WP">
      <formula>NOT(ISERROR(SEARCH("WP",P106)))</formula>
    </cfRule>
  </conditionalFormatting>
  <conditionalFormatting sqref="P106">
    <cfRule type="expression" dxfId="2848" priority="409">
      <formula>$W106&gt;0</formula>
    </cfRule>
  </conditionalFormatting>
  <conditionalFormatting sqref="N108">
    <cfRule type="expression" dxfId="2847" priority="404" stopIfTrue="1">
      <formula>$D$94="- Select EU funder -"</formula>
    </cfRule>
  </conditionalFormatting>
  <conditionalFormatting sqref="N108">
    <cfRule type="notContainsBlanks" dxfId="2846" priority="405" stopIfTrue="1">
      <formula>LEN(TRIM(N108))&gt;0</formula>
    </cfRule>
  </conditionalFormatting>
  <conditionalFormatting sqref="N108">
    <cfRule type="expression" dxfId="2845" priority="406">
      <formula>$W108&gt;0</formula>
    </cfRule>
  </conditionalFormatting>
  <conditionalFormatting sqref="P108">
    <cfRule type="expression" dxfId="2844" priority="401" stopIfTrue="1">
      <formula>$D$94="- Select EU funder -"</formula>
    </cfRule>
  </conditionalFormatting>
  <conditionalFormatting sqref="P108">
    <cfRule type="containsText" dxfId="2843" priority="402" stopIfTrue="1" operator="containsText" text="WP">
      <formula>NOT(ISERROR(SEARCH("WP",P108)))</formula>
    </cfRule>
  </conditionalFormatting>
  <conditionalFormatting sqref="P108">
    <cfRule type="expression" dxfId="2842" priority="403">
      <formula>$W108&gt;0</formula>
    </cfRule>
  </conditionalFormatting>
  <conditionalFormatting sqref="N110">
    <cfRule type="expression" dxfId="2841" priority="398" stopIfTrue="1">
      <formula>$D$94="- Select EU funder -"</formula>
    </cfRule>
  </conditionalFormatting>
  <conditionalFormatting sqref="N110">
    <cfRule type="notContainsBlanks" dxfId="2840" priority="399" stopIfTrue="1">
      <formula>LEN(TRIM(N110))&gt;0</formula>
    </cfRule>
  </conditionalFormatting>
  <conditionalFormatting sqref="N110">
    <cfRule type="expression" dxfId="2839" priority="400">
      <formula>$W110&gt;0</formula>
    </cfRule>
  </conditionalFormatting>
  <conditionalFormatting sqref="P110">
    <cfRule type="expression" dxfId="2838" priority="395" stopIfTrue="1">
      <formula>$D$94="- Select EU funder -"</formula>
    </cfRule>
  </conditionalFormatting>
  <conditionalFormatting sqref="P110">
    <cfRule type="containsText" dxfId="2837" priority="396" stopIfTrue="1" operator="containsText" text="WP">
      <formula>NOT(ISERROR(SEARCH("WP",P110)))</formula>
    </cfRule>
  </conditionalFormatting>
  <conditionalFormatting sqref="P110">
    <cfRule type="expression" dxfId="2836" priority="397">
      <formula>$W110&gt;0</formula>
    </cfRule>
  </conditionalFormatting>
  <conditionalFormatting sqref="N112">
    <cfRule type="expression" dxfId="2835" priority="392" stopIfTrue="1">
      <formula>$D$94="- Select EU funder -"</formula>
    </cfRule>
  </conditionalFormatting>
  <conditionalFormatting sqref="N112">
    <cfRule type="notContainsBlanks" dxfId="2834" priority="393" stopIfTrue="1">
      <formula>LEN(TRIM(N112))&gt;0</formula>
    </cfRule>
  </conditionalFormatting>
  <conditionalFormatting sqref="N112">
    <cfRule type="expression" dxfId="2833" priority="394">
      <formula>$W112&gt;0</formula>
    </cfRule>
  </conditionalFormatting>
  <conditionalFormatting sqref="P112">
    <cfRule type="expression" dxfId="2832" priority="389" stopIfTrue="1">
      <formula>$D$94="- Select EU funder -"</formula>
    </cfRule>
  </conditionalFormatting>
  <conditionalFormatting sqref="P112">
    <cfRule type="containsText" dxfId="2831" priority="390" stopIfTrue="1" operator="containsText" text="WP">
      <formula>NOT(ISERROR(SEARCH("WP",P112)))</formula>
    </cfRule>
  </conditionalFormatting>
  <conditionalFormatting sqref="P112">
    <cfRule type="expression" dxfId="2830" priority="391">
      <formula>$W112&gt;0</formula>
    </cfRule>
  </conditionalFormatting>
  <conditionalFormatting sqref="N114">
    <cfRule type="expression" dxfId="2829" priority="386" stopIfTrue="1">
      <formula>$D$94="- Select EU funder -"</formula>
    </cfRule>
  </conditionalFormatting>
  <conditionalFormatting sqref="N114">
    <cfRule type="notContainsBlanks" dxfId="2828" priority="387" stopIfTrue="1">
      <formula>LEN(TRIM(N114))&gt;0</formula>
    </cfRule>
  </conditionalFormatting>
  <conditionalFormatting sqref="N114">
    <cfRule type="expression" dxfId="2827" priority="388">
      <formula>$W114&gt;0</formula>
    </cfRule>
  </conditionalFormatting>
  <conditionalFormatting sqref="P114">
    <cfRule type="expression" dxfId="2826" priority="383" stopIfTrue="1">
      <formula>$D$94="- Select EU funder -"</formula>
    </cfRule>
  </conditionalFormatting>
  <conditionalFormatting sqref="P114">
    <cfRule type="containsText" dxfId="2825" priority="384" stopIfTrue="1" operator="containsText" text="WP">
      <formula>NOT(ISERROR(SEARCH("WP",P114)))</formula>
    </cfRule>
  </conditionalFormatting>
  <conditionalFormatting sqref="P114">
    <cfRule type="expression" dxfId="2824" priority="385">
      <formula>$W114&gt;0</formula>
    </cfRule>
  </conditionalFormatting>
  <conditionalFormatting sqref="N116">
    <cfRule type="expression" dxfId="2823" priority="380" stopIfTrue="1">
      <formula>$D$94="- Select EU funder -"</formula>
    </cfRule>
  </conditionalFormatting>
  <conditionalFormatting sqref="N116">
    <cfRule type="notContainsBlanks" dxfId="2822" priority="381" stopIfTrue="1">
      <formula>LEN(TRIM(N116))&gt;0</formula>
    </cfRule>
  </conditionalFormatting>
  <conditionalFormatting sqref="N116">
    <cfRule type="expression" dxfId="2821" priority="382">
      <formula>$W116&gt;0</formula>
    </cfRule>
  </conditionalFormatting>
  <conditionalFormatting sqref="P116">
    <cfRule type="expression" dxfId="2820" priority="377" stopIfTrue="1">
      <formula>$D$94="- Select EU funder -"</formula>
    </cfRule>
  </conditionalFormatting>
  <conditionalFormatting sqref="P116">
    <cfRule type="containsText" dxfId="2819" priority="378" stopIfTrue="1" operator="containsText" text="WP">
      <formula>NOT(ISERROR(SEARCH("WP",P116)))</formula>
    </cfRule>
  </conditionalFormatting>
  <conditionalFormatting sqref="P116">
    <cfRule type="expression" dxfId="2818" priority="379">
      <formula>$W116&gt;0</formula>
    </cfRule>
  </conditionalFormatting>
  <conditionalFormatting sqref="N118">
    <cfRule type="expression" dxfId="2817" priority="374" stopIfTrue="1">
      <formula>$D$94="- Select EU funder -"</formula>
    </cfRule>
  </conditionalFormatting>
  <conditionalFormatting sqref="N118">
    <cfRule type="notContainsBlanks" dxfId="2816" priority="375" stopIfTrue="1">
      <formula>LEN(TRIM(N118))&gt;0</formula>
    </cfRule>
  </conditionalFormatting>
  <conditionalFormatting sqref="N118">
    <cfRule type="expression" dxfId="2815" priority="376">
      <formula>$W118&gt;0</formula>
    </cfRule>
  </conditionalFormatting>
  <conditionalFormatting sqref="P118">
    <cfRule type="expression" dxfId="2814" priority="371" stopIfTrue="1">
      <formula>$D$94="- Select EU funder -"</formula>
    </cfRule>
  </conditionalFormatting>
  <conditionalFormatting sqref="P118">
    <cfRule type="containsText" dxfId="2813" priority="372" stopIfTrue="1" operator="containsText" text="WP">
      <formula>NOT(ISERROR(SEARCH("WP",P118)))</formula>
    </cfRule>
  </conditionalFormatting>
  <conditionalFormatting sqref="P118">
    <cfRule type="expression" dxfId="2812" priority="373">
      <formula>$W118&gt;0</formula>
    </cfRule>
  </conditionalFormatting>
  <conditionalFormatting sqref="N120">
    <cfRule type="expression" dxfId="2811" priority="368" stopIfTrue="1">
      <formula>$D$94="- Select EU funder -"</formula>
    </cfRule>
  </conditionalFormatting>
  <conditionalFormatting sqref="N120">
    <cfRule type="notContainsBlanks" dxfId="2810" priority="369" stopIfTrue="1">
      <formula>LEN(TRIM(N120))&gt;0</formula>
    </cfRule>
  </conditionalFormatting>
  <conditionalFormatting sqref="N120">
    <cfRule type="expression" dxfId="2809" priority="370">
      <formula>$W120&gt;0</formula>
    </cfRule>
  </conditionalFormatting>
  <conditionalFormatting sqref="P120">
    <cfRule type="expression" dxfId="2808" priority="365" stopIfTrue="1">
      <formula>$D$94="- Select EU funder -"</formula>
    </cfRule>
  </conditionalFormatting>
  <conditionalFormatting sqref="P120">
    <cfRule type="containsText" dxfId="2807" priority="366" stopIfTrue="1" operator="containsText" text="WP">
      <formula>NOT(ISERROR(SEARCH("WP",P120)))</formula>
    </cfRule>
  </conditionalFormatting>
  <conditionalFormatting sqref="P120">
    <cfRule type="expression" dxfId="2806" priority="367">
      <formula>$W120&gt;0</formula>
    </cfRule>
  </conditionalFormatting>
  <conditionalFormatting sqref="N122">
    <cfRule type="expression" dxfId="2805" priority="362" stopIfTrue="1">
      <formula>$D$94="- Select EU funder -"</formula>
    </cfRule>
  </conditionalFormatting>
  <conditionalFormatting sqref="N122">
    <cfRule type="notContainsBlanks" dxfId="2804" priority="363" stopIfTrue="1">
      <formula>LEN(TRIM(N122))&gt;0</formula>
    </cfRule>
  </conditionalFormatting>
  <conditionalFormatting sqref="N122">
    <cfRule type="expression" dxfId="2803" priority="364">
      <formula>$W122&gt;0</formula>
    </cfRule>
  </conditionalFormatting>
  <conditionalFormatting sqref="P122">
    <cfRule type="expression" dxfId="2802" priority="359" stopIfTrue="1">
      <formula>$D$94="- Select EU funder -"</formula>
    </cfRule>
  </conditionalFormatting>
  <conditionalFormatting sqref="P122">
    <cfRule type="containsText" dxfId="2801" priority="360" stopIfTrue="1" operator="containsText" text="WP">
      <formula>NOT(ISERROR(SEARCH("WP",P122)))</formula>
    </cfRule>
  </conditionalFormatting>
  <conditionalFormatting sqref="P122">
    <cfRule type="expression" dxfId="2800" priority="361">
      <formula>$W122&gt;0</formula>
    </cfRule>
  </conditionalFormatting>
  <conditionalFormatting sqref="N124">
    <cfRule type="expression" dxfId="2799" priority="356" stopIfTrue="1">
      <formula>$D$124="- Select EU funder -"</formula>
    </cfRule>
  </conditionalFormatting>
  <conditionalFormatting sqref="N124">
    <cfRule type="notContainsBlanks" dxfId="2798" priority="357" stopIfTrue="1">
      <formula>LEN(TRIM(N124))&gt;0</formula>
    </cfRule>
  </conditionalFormatting>
  <conditionalFormatting sqref="N124">
    <cfRule type="expression" dxfId="2797" priority="358">
      <formula>$W124&gt;0</formula>
    </cfRule>
  </conditionalFormatting>
  <conditionalFormatting sqref="P124">
    <cfRule type="expression" dxfId="2796" priority="353" stopIfTrue="1">
      <formula>$D$124="- Select EU funder -"</formula>
    </cfRule>
  </conditionalFormatting>
  <conditionalFormatting sqref="P124">
    <cfRule type="containsText" dxfId="2795" priority="354" stopIfTrue="1" operator="containsText" text="WP">
      <formula>NOT(ISERROR(SEARCH("WP",P124)))</formula>
    </cfRule>
  </conditionalFormatting>
  <conditionalFormatting sqref="P124">
    <cfRule type="expression" dxfId="2794" priority="355">
      <formula>$W124&gt;0</formula>
    </cfRule>
  </conditionalFormatting>
  <conditionalFormatting sqref="N126">
    <cfRule type="expression" dxfId="2793" priority="350" stopIfTrue="1">
      <formula>$D$124="- Select EU funder -"</formula>
    </cfRule>
  </conditionalFormatting>
  <conditionalFormatting sqref="N126">
    <cfRule type="notContainsBlanks" dxfId="2792" priority="351" stopIfTrue="1">
      <formula>LEN(TRIM(N126))&gt;0</formula>
    </cfRule>
  </conditionalFormatting>
  <conditionalFormatting sqref="N126">
    <cfRule type="expression" dxfId="2791" priority="352">
      <formula>$W126&gt;0</formula>
    </cfRule>
  </conditionalFormatting>
  <conditionalFormatting sqref="P126">
    <cfRule type="expression" dxfId="2790" priority="347" stopIfTrue="1">
      <formula>$D$124="- Select EU funder -"</formula>
    </cfRule>
  </conditionalFormatting>
  <conditionalFormatting sqref="P126">
    <cfRule type="containsText" dxfId="2789" priority="348" stopIfTrue="1" operator="containsText" text="WP">
      <formula>NOT(ISERROR(SEARCH("WP",P126)))</formula>
    </cfRule>
  </conditionalFormatting>
  <conditionalFormatting sqref="P126">
    <cfRule type="expression" dxfId="2788" priority="349">
      <formula>$W126&gt;0</formula>
    </cfRule>
  </conditionalFormatting>
  <conditionalFormatting sqref="N128">
    <cfRule type="expression" dxfId="2787" priority="344" stopIfTrue="1">
      <formula>$D$124="- Select EU funder -"</formula>
    </cfRule>
  </conditionalFormatting>
  <conditionalFormatting sqref="N128">
    <cfRule type="notContainsBlanks" dxfId="2786" priority="345" stopIfTrue="1">
      <formula>LEN(TRIM(N128))&gt;0</formula>
    </cfRule>
  </conditionalFormatting>
  <conditionalFormatting sqref="N128">
    <cfRule type="expression" dxfId="2785" priority="346">
      <formula>$W128&gt;0</formula>
    </cfRule>
  </conditionalFormatting>
  <conditionalFormatting sqref="P128">
    <cfRule type="expression" dxfId="2784" priority="341" stopIfTrue="1">
      <formula>$D$124="- Select EU funder -"</formula>
    </cfRule>
  </conditionalFormatting>
  <conditionalFormatting sqref="P128">
    <cfRule type="containsText" dxfId="2783" priority="342" stopIfTrue="1" operator="containsText" text="WP">
      <formula>NOT(ISERROR(SEARCH("WP",P128)))</formula>
    </cfRule>
  </conditionalFormatting>
  <conditionalFormatting sqref="P128">
    <cfRule type="expression" dxfId="2782" priority="343">
      <formula>$W128&gt;0</formula>
    </cfRule>
  </conditionalFormatting>
  <conditionalFormatting sqref="N130">
    <cfRule type="expression" dxfId="2781" priority="338" stopIfTrue="1">
      <formula>$D$124="- Select EU funder -"</formula>
    </cfRule>
  </conditionalFormatting>
  <conditionalFormatting sqref="N130">
    <cfRule type="notContainsBlanks" dxfId="2780" priority="339" stopIfTrue="1">
      <formula>LEN(TRIM(N130))&gt;0</formula>
    </cfRule>
  </conditionalFormatting>
  <conditionalFormatting sqref="N130">
    <cfRule type="expression" dxfId="2779" priority="340">
      <formula>$W130&gt;0</formula>
    </cfRule>
  </conditionalFormatting>
  <conditionalFormatting sqref="P130">
    <cfRule type="expression" dxfId="2778" priority="335" stopIfTrue="1">
      <formula>$D$124="- Select EU funder -"</formula>
    </cfRule>
  </conditionalFormatting>
  <conditionalFormatting sqref="P130">
    <cfRule type="containsText" dxfId="2777" priority="336" stopIfTrue="1" operator="containsText" text="WP">
      <formula>NOT(ISERROR(SEARCH("WP",P130)))</formula>
    </cfRule>
  </conditionalFormatting>
  <conditionalFormatting sqref="P130">
    <cfRule type="expression" dxfId="2776" priority="337">
      <formula>$W130&gt;0</formula>
    </cfRule>
  </conditionalFormatting>
  <conditionalFormatting sqref="N132">
    <cfRule type="expression" dxfId="2775" priority="332" stopIfTrue="1">
      <formula>$D$124="- Select EU funder -"</formula>
    </cfRule>
  </conditionalFormatting>
  <conditionalFormatting sqref="N132">
    <cfRule type="notContainsBlanks" dxfId="2774" priority="333" stopIfTrue="1">
      <formula>LEN(TRIM(N132))&gt;0</formula>
    </cfRule>
  </conditionalFormatting>
  <conditionalFormatting sqref="N132">
    <cfRule type="expression" dxfId="2773" priority="334">
      <formula>$W132&gt;0</formula>
    </cfRule>
  </conditionalFormatting>
  <conditionalFormatting sqref="P132">
    <cfRule type="expression" dxfId="2772" priority="329" stopIfTrue="1">
      <formula>$D$124="- Select EU funder -"</formula>
    </cfRule>
  </conditionalFormatting>
  <conditionalFormatting sqref="P132">
    <cfRule type="containsText" dxfId="2771" priority="330" stopIfTrue="1" operator="containsText" text="WP">
      <formula>NOT(ISERROR(SEARCH("WP",P132)))</formula>
    </cfRule>
  </conditionalFormatting>
  <conditionalFormatting sqref="P132">
    <cfRule type="expression" dxfId="2770" priority="331">
      <formula>$W132&gt;0</formula>
    </cfRule>
  </conditionalFormatting>
  <conditionalFormatting sqref="N134">
    <cfRule type="expression" dxfId="2769" priority="326" stopIfTrue="1">
      <formula>$D$124="- Select EU funder -"</formula>
    </cfRule>
  </conditionalFormatting>
  <conditionalFormatting sqref="N134">
    <cfRule type="notContainsBlanks" dxfId="2768" priority="327" stopIfTrue="1">
      <formula>LEN(TRIM(N134))&gt;0</formula>
    </cfRule>
  </conditionalFormatting>
  <conditionalFormatting sqref="N134">
    <cfRule type="expression" dxfId="2767" priority="328">
      <formula>$W134&gt;0</formula>
    </cfRule>
  </conditionalFormatting>
  <conditionalFormatting sqref="P134">
    <cfRule type="expression" dxfId="2766" priority="323" stopIfTrue="1">
      <formula>$D$124="- Select EU funder -"</formula>
    </cfRule>
  </conditionalFormatting>
  <conditionalFormatting sqref="P134">
    <cfRule type="containsText" dxfId="2765" priority="324" stopIfTrue="1" operator="containsText" text="WP">
      <formula>NOT(ISERROR(SEARCH("WP",P134)))</formula>
    </cfRule>
  </conditionalFormatting>
  <conditionalFormatting sqref="P134">
    <cfRule type="expression" dxfId="2764" priority="325">
      <formula>$W134&gt;0</formula>
    </cfRule>
  </conditionalFormatting>
  <conditionalFormatting sqref="N136">
    <cfRule type="expression" dxfId="2763" priority="320" stopIfTrue="1">
      <formula>$D$124="- Select EU funder -"</formula>
    </cfRule>
  </conditionalFormatting>
  <conditionalFormatting sqref="N136">
    <cfRule type="notContainsBlanks" dxfId="2762" priority="321" stopIfTrue="1">
      <formula>LEN(TRIM(N136))&gt;0</formula>
    </cfRule>
  </conditionalFormatting>
  <conditionalFormatting sqref="N136">
    <cfRule type="expression" dxfId="2761" priority="322">
      <formula>$W136&gt;0</formula>
    </cfRule>
  </conditionalFormatting>
  <conditionalFormatting sqref="P136">
    <cfRule type="expression" dxfId="2760" priority="317" stopIfTrue="1">
      <formula>$D$124="- Select EU funder -"</formula>
    </cfRule>
  </conditionalFormatting>
  <conditionalFormatting sqref="P136">
    <cfRule type="containsText" dxfId="2759" priority="318" stopIfTrue="1" operator="containsText" text="WP">
      <formula>NOT(ISERROR(SEARCH("WP",P136)))</formula>
    </cfRule>
  </conditionalFormatting>
  <conditionalFormatting sqref="P136">
    <cfRule type="expression" dxfId="2758" priority="319">
      <formula>$W136&gt;0</formula>
    </cfRule>
  </conditionalFormatting>
  <conditionalFormatting sqref="N138">
    <cfRule type="expression" dxfId="2757" priority="314" stopIfTrue="1">
      <formula>$D$124="- Select EU funder -"</formula>
    </cfRule>
  </conditionalFormatting>
  <conditionalFormatting sqref="N138">
    <cfRule type="notContainsBlanks" dxfId="2756" priority="315" stopIfTrue="1">
      <formula>LEN(TRIM(N138))&gt;0</formula>
    </cfRule>
  </conditionalFormatting>
  <conditionalFormatting sqref="N138">
    <cfRule type="expression" dxfId="2755" priority="316">
      <formula>$W138&gt;0</formula>
    </cfRule>
  </conditionalFormatting>
  <conditionalFormatting sqref="P138">
    <cfRule type="expression" dxfId="2754" priority="311" stopIfTrue="1">
      <formula>$D$124="- Select EU funder -"</formula>
    </cfRule>
  </conditionalFormatting>
  <conditionalFormatting sqref="P138">
    <cfRule type="containsText" dxfId="2753" priority="312" stopIfTrue="1" operator="containsText" text="WP">
      <formula>NOT(ISERROR(SEARCH("WP",P138)))</formula>
    </cfRule>
  </conditionalFormatting>
  <conditionalFormatting sqref="P138">
    <cfRule type="expression" dxfId="2752" priority="313">
      <formula>$W138&gt;0</formula>
    </cfRule>
  </conditionalFormatting>
  <conditionalFormatting sqref="N140">
    <cfRule type="expression" dxfId="2751" priority="308" stopIfTrue="1">
      <formula>$D$124="- Select EU funder -"</formula>
    </cfRule>
  </conditionalFormatting>
  <conditionalFormatting sqref="N140">
    <cfRule type="notContainsBlanks" dxfId="2750" priority="309" stopIfTrue="1">
      <formula>LEN(TRIM(N140))&gt;0</formula>
    </cfRule>
  </conditionalFormatting>
  <conditionalFormatting sqref="N140">
    <cfRule type="expression" dxfId="2749" priority="310">
      <formula>$W140&gt;0</formula>
    </cfRule>
  </conditionalFormatting>
  <conditionalFormatting sqref="P140">
    <cfRule type="expression" dxfId="2748" priority="305" stopIfTrue="1">
      <formula>$D$124="- Select EU funder -"</formula>
    </cfRule>
  </conditionalFormatting>
  <conditionalFormatting sqref="P140">
    <cfRule type="containsText" dxfId="2747" priority="306" stopIfTrue="1" operator="containsText" text="WP">
      <formula>NOT(ISERROR(SEARCH("WP",P140)))</formula>
    </cfRule>
  </conditionalFormatting>
  <conditionalFormatting sqref="P140">
    <cfRule type="expression" dxfId="2746" priority="307">
      <formula>$W140&gt;0</formula>
    </cfRule>
  </conditionalFormatting>
  <conditionalFormatting sqref="N142">
    <cfRule type="expression" dxfId="2745" priority="302" stopIfTrue="1">
      <formula>$D$124="- Select EU funder -"</formula>
    </cfRule>
  </conditionalFormatting>
  <conditionalFormatting sqref="N142">
    <cfRule type="notContainsBlanks" dxfId="2744" priority="303" stopIfTrue="1">
      <formula>LEN(TRIM(N142))&gt;0</formula>
    </cfRule>
  </conditionalFormatting>
  <conditionalFormatting sqref="N142">
    <cfRule type="expression" dxfId="2743" priority="304">
      <formula>$W142&gt;0</formula>
    </cfRule>
  </conditionalFormatting>
  <conditionalFormatting sqref="P142">
    <cfRule type="expression" dxfId="2742" priority="299" stopIfTrue="1">
      <formula>$D$124="- Select EU funder -"</formula>
    </cfRule>
  </conditionalFormatting>
  <conditionalFormatting sqref="P142">
    <cfRule type="containsText" dxfId="2741" priority="300" stopIfTrue="1" operator="containsText" text="WP">
      <formula>NOT(ISERROR(SEARCH("WP",P142)))</formula>
    </cfRule>
  </conditionalFormatting>
  <conditionalFormatting sqref="P142">
    <cfRule type="expression" dxfId="2740" priority="301">
      <formula>$W142&gt;0</formula>
    </cfRule>
  </conditionalFormatting>
  <conditionalFormatting sqref="N144">
    <cfRule type="expression" dxfId="2739" priority="296" stopIfTrue="1">
      <formula>$D$124="- Select EU funder -"</formula>
    </cfRule>
  </conditionalFormatting>
  <conditionalFormatting sqref="N144">
    <cfRule type="notContainsBlanks" dxfId="2738" priority="297" stopIfTrue="1">
      <formula>LEN(TRIM(N144))&gt;0</formula>
    </cfRule>
  </conditionalFormatting>
  <conditionalFormatting sqref="N144">
    <cfRule type="expression" dxfId="2737" priority="298">
      <formula>$W144&gt;0</formula>
    </cfRule>
  </conditionalFormatting>
  <conditionalFormatting sqref="P144">
    <cfRule type="expression" dxfId="2736" priority="293" stopIfTrue="1">
      <formula>$D$124="- Select EU funder -"</formula>
    </cfRule>
  </conditionalFormatting>
  <conditionalFormatting sqref="P144">
    <cfRule type="containsText" dxfId="2735" priority="294" stopIfTrue="1" operator="containsText" text="WP">
      <formula>NOT(ISERROR(SEARCH("WP",P144)))</formula>
    </cfRule>
  </conditionalFormatting>
  <conditionalFormatting sqref="P144">
    <cfRule type="expression" dxfId="2734" priority="295">
      <formula>$W144&gt;0</formula>
    </cfRule>
  </conditionalFormatting>
  <conditionalFormatting sqref="N146">
    <cfRule type="expression" dxfId="2733" priority="290" stopIfTrue="1">
      <formula>$D$124="- Select EU funder -"</formula>
    </cfRule>
  </conditionalFormatting>
  <conditionalFormatting sqref="N146">
    <cfRule type="notContainsBlanks" dxfId="2732" priority="291" stopIfTrue="1">
      <formula>LEN(TRIM(N146))&gt;0</formula>
    </cfRule>
  </conditionalFormatting>
  <conditionalFormatting sqref="N146">
    <cfRule type="expression" dxfId="2731" priority="292">
      <formula>$W146&gt;0</formula>
    </cfRule>
  </conditionalFormatting>
  <conditionalFormatting sqref="P146">
    <cfRule type="expression" dxfId="2730" priority="287" stopIfTrue="1">
      <formula>$D$124="- Select EU funder -"</formula>
    </cfRule>
  </conditionalFormatting>
  <conditionalFormatting sqref="P146">
    <cfRule type="containsText" dxfId="2729" priority="288" stopIfTrue="1" operator="containsText" text="WP">
      <formula>NOT(ISERROR(SEARCH("WP",P146)))</formula>
    </cfRule>
  </conditionalFormatting>
  <conditionalFormatting sqref="P146">
    <cfRule type="expression" dxfId="2728" priority="289">
      <formula>$W146&gt;0</formula>
    </cfRule>
  </conditionalFormatting>
  <conditionalFormatting sqref="N148">
    <cfRule type="expression" dxfId="2727" priority="284" stopIfTrue="1">
      <formula>$D$124="- Select EU funder -"</formula>
    </cfRule>
  </conditionalFormatting>
  <conditionalFormatting sqref="N148">
    <cfRule type="notContainsBlanks" dxfId="2726" priority="285" stopIfTrue="1">
      <formula>LEN(TRIM(N148))&gt;0</formula>
    </cfRule>
  </conditionalFormatting>
  <conditionalFormatting sqref="N148">
    <cfRule type="expression" dxfId="2725" priority="286">
      <formula>$W148&gt;0</formula>
    </cfRule>
  </conditionalFormatting>
  <conditionalFormatting sqref="P148">
    <cfRule type="expression" dxfId="2724" priority="281" stopIfTrue="1">
      <formula>$D$124="- Select EU funder -"</formula>
    </cfRule>
  </conditionalFormatting>
  <conditionalFormatting sqref="P148">
    <cfRule type="containsText" dxfId="2723" priority="282" stopIfTrue="1" operator="containsText" text="WP">
      <formula>NOT(ISERROR(SEARCH("WP",P148)))</formula>
    </cfRule>
  </conditionalFormatting>
  <conditionalFormatting sqref="P148">
    <cfRule type="expression" dxfId="2722" priority="283">
      <formula>$W148&gt;0</formula>
    </cfRule>
  </conditionalFormatting>
  <conditionalFormatting sqref="N150">
    <cfRule type="expression" dxfId="2721" priority="278" stopIfTrue="1">
      <formula>$D$124="- Select EU funder -"</formula>
    </cfRule>
  </conditionalFormatting>
  <conditionalFormatting sqref="N150">
    <cfRule type="notContainsBlanks" dxfId="2720" priority="279" stopIfTrue="1">
      <formula>LEN(TRIM(N150))&gt;0</formula>
    </cfRule>
  </conditionalFormatting>
  <conditionalFormatting sqref="N150">
    <cfRule type="expression" dxfId="2719" priority="280">
      <formula>$W150&gt;0</formula>
    </cfRule>
  </conditionalFormatting>
  <conditionalFormatting sqref="P150">
    <cfRule type="expression" dxfId="2718" priority="275" stopIfTrue="1">
      <formula>$D$124="- Select EU funder -"</formula>
    </cfRule>
  </conditionalFormatting>
  <conditionalFormatting sqref="P150">
    <cfRule type="containsText" dxfId="2717" priority="276" stopIfTrue="1" operator="containsText" text="WP">
      <formula>NOT(ISERROR(SEARCH("WP",P150)))</formula>
    </cfRule>
  </conditionalFormatting>
  <conditionalFormatting sqref="P150">
    <cfRule type="expression" dxfId="2716" priority="277">
      <formula>$W150&gt;0</formula>
    </cfRule>
  </conditionalFormatting>
  <conditionalFormatting sqref="N152">
    <cfRule type="expression" dxfId="2715" priority="272" stopIfTrue="1">
      <formula>$D$124="- Select EU funder -"</formula>
    </cfRule>
  </conditionalFormatting>
  <conditionalFormatting sqref="N152">
    <cfRule type="notContainsBlanks" dxfId="2714" priority="273" stopIfTrue="1">
      <formula>LEN(TRIM(N152))&gt;0</formula>
    </cfRule>
  </conditionalFormatting>
  <conditionalFormatting sqref="N152">
    <cfRule type="expression" dxfId="2713" priority="274">
      <formula>$W152&gt;0</formula>
    </cfRule>
  </conditionalFormatting>
  <conditionalFormatting sqref="P152">
    <cfRule type="expression" dxfId="2712" priority="269" stopIfTrue="1">
      <formula>$D$124="- Select EU funder -"</formula>
    </cfRule>
  </conditionalFormatting>
  <conditionalFormatting sqref="P152">
    <cfRule type="containsText" dxfId="2711" priority="270" stopIfTrue="1" operator="containsText" text="WP">
      <formula>NOT(ISERROR(SEARCH("WP",P152)))</formula>
    </cfRule>
  </conditionalFormatting>
  <conditionalFormatting sqref="P152">
    <cfRule type="expression" dxfId="2710" priority="271">
      <formula>$W152&gt;0</formula>
    </cfRule>
  </conditionalFormatting>
  <conditionalFormatting sqref="N154">
    <cfRule type="expression" dxfId="2709" priority="266" stopIfTrue="1">
      <formula>$D$154="- Select EU funder -"</formula>
    </cfRule>
  </conditionalFormatting>
  <conditionalFormatting sqref="N154">
    <cfRule type="notContainsBlanks" dxfId="2708" priority="267" stopIfTrue="1">
      <formula>LEN(TRIM(N154))&gt;0</formula>
    </cfRule>
  </conditionalFormatting>
  <conditionalFormatting sqref="N154">
    <cfRule type="expression" dxfId="2707" priority="268">
      <formula>$W154&gt;0</formula>
    </cfRule>
  </conditionalFormatting>
  <conditionalFormatting sqref="P154">
    <cfRule type="expression" dxfId="2706" priority="263" stopIfTrue="1">
      <formula>$D$154="- Select EU funder -"</formula>
    </cfRule>
  </conditionalFormatting>
  <conditionalFormatting sqref="P154">
    <cfRule type="containsText" dxfId="2705" priority="264" stopIfTrue="1" operator="containsText" text="WP">
      <formula>NOT(ISERROR(SEARCH("WP",P154)))</formula>
    </cfRule>
  </conditionalFormatting>
  <conditionalFormatting sqref="P154">
    <cfRule type="expression" dxfId="2704" priority="265">
      <formula>$W154&gt;0</formula>
    </cfRule>
  </conditionalFormatting>
  <conditionalFormatting sqref="N156">
    <cfRule type="expression" dxfId="2703" priority="260" stopIfTrue="1">
      <formula>$D$154="- Select EU funder -"</formula>
    </cfRule>
  </conditionalFormatting>
  <conditionalFormatting sqref="N156">
    <cfRule type="notContainsBlanks" dxfId="2702" priority="261" stopIfTrue="1">
      <formula>LEN(TRIM(N156))&gt;0</formula>
    </cfRule>
  </conditionalFormatting>
  <conditionalFormatting sqref="N156">
    <cfRule type="expression" dxfId="2701" priority="262">
      <formula>$W156&gt;0</formula>
    </cfRule>
  </conditionalFormatting>
  <conditionalFormatting sqref="P156">
    <cfRule type="expression" dxfId="2700" priority="257" stopIfTrue="1">
      <formula>$D$154="- Select EU funder -"</formula>
    </cfRule>
  </conditionalFormatting>
  <conditionalFormatting sqref="P156">
    <cfRule type="containsText" dxfId="2699" priority="258" stopIfTrue="1" operator="containsText" text="WP">
      <formula>NOT(ISERROR(SEARCH("WP",P156)))</formula>
    </cfRule>
  </conditionalFormatting>
  <conditionalFormatting sqref="P156">
    <cfRule type="expression" dxfId="2698" priority="259">
      <formula>$W156&gt;0</formula>
    </cfRule>
  </conditionalFormatting>
  <conditionalFormatting sqref="N158">
    <cfRule type="expression" dxfId="2697" priority="254" stopIfTrue="1">
      <formula>$D$154="- Select EU funder -"</formula>
    </cfRule>
  </conditionalFormatting>
  <conditionalFormatting sqref="N158">
    <cfRule type="notContainsBlanks" dxfId="2696" priority="255" stopIfTrue="1">
      <formula>LEN(TRIM(N158))&gt;0</formula>
    </cfRule>
  </conditionalFormatting>
  <conditionalFormatting sqref="N158">
    <cfRule type="expression" dxfId="2695" priority="256">
      <formula>$W158&gt;0</formula>
    </cfRule>
  </conditionalFormatting>
  <conditionalFormatting sqref="P158">
    <cfRule type="expression" dxfId="2694" priority="251" stopIfTrue="1">
      <formula>$D$154="- Select EU funder -"</formula>
    </cfRule>
  </conditionalFormatting>
  <conditionalFormatting sqref="P158">
    <cfRule type="containsText" dxfId="2693" priority="252" stopIfTrue="1" operator="containsText" text="WP">
      <formula>NOT(ISERROR(SEARCH("WP",P158)))</formula>
    </cfRule>
  </conditionalFormatting>
  <conditionalFormatting sqref="P158">
    <cfRule type="expression" dxfId="2692" priority="253">
      <formula>$W158&gt;0</formula>
    </cfRule>
  </conditionalFormatting>
  <conditionalFormatting sqref="N160">
    <cfRule type="expression" dxfId="2691" priority="248" stopIfTrue="1">
      <formula>$D$154="- Select EU funder -"</formula>
    </cfRule>
  </conditionalFormatting>
  <conditionalFormatting sqref="N160">
    <cfRule type="notContainsBlanks" dxfId="2690" priority="249" stopIfTrue="1">
      <formula>LEN(TRIM(N160))&gt;0</formula>
    </cfRule>
  </conditionalFormatting>
  <conditionalFormatting sqref="N160">
    <cfRule type="expression" dxfId="2689" priority="250">
      <formula>$W160&gt;0</formula>
    </cfRule>
  </conditionalFormatting>
  <conditionalFormatting sqref="P160">
    <cfRule type="expression" dxfId="2688" priority="245" stopIfTrue="1">
      <formula>$D$154="- Select EU funder -"</formula>
    </cfRule>
  </conditionalFormatting>
  <conditionalFormatting sqref="P160">
    <cfRule type="containsText" dxfId="2687" priority="246" stopIfTrue="1" operator="containsText" text="WP">
      <formula>NOT(ISERROR(SEARCH("WP",P160)))</formula>
    </cfRule>
  </conditionalFormatting>
  <conditionalFormatting sqref="P160">
    <cfRule type="expression" dxfId="2686" priority="247">
      <formula>$W160&gt;0</formula>
    </cfRule>
  </conditionalFormatting>
  <conditionalFormatting sqref="N162">
    <cfRule type="expression" dxfId="2685" priority="242" stopIfTrue="1">
      <formula>$D$154="- Select EU funder -"</formula>
    </cfRule>
  </conditionalFormatting>
  <conditionalFormatting sqref="N162">
    <cfRule type="notContainsBlanks" dxfId="2684" priority="243" stopIfTrue="1">
      <formula>LEN(TRIM(N162))&gt;0</formula>
    </cfRule>
  </conditionalFormatting>
  <conditionalFormatting sqref="N162">
    <cfRule type="expression" dxfId="2683" priority="244">
      <formula>$W162&gt;0</formula>
    </cfRule>
  </conditionalFormatting>
  <conditionalFormatting sqref="P162">
    <cfRule type="expression" dxfId="2682" priority="239" stopIfTrue="1">
      <formula>$D$154="- Select EU funder -"</formula>
    </cfRule>
  </conditionalFormatting>
  <conditionalFormatting sqref="P162">
    <cfRule type="containsText" dxfId="2681" priority="240" stopIfTrue="1" operator="containsText" text="WP">
      <formula>NOT(ISERROR(SEARCH("WP",P162)))</formula>
    </cfRule>
  </conditionalFormatting>
  <conditionalFormatting sqref="P162">
    <cfRule type="expression" dxfId="2680" priority="241">
      <formula>$W162&gt;0</formula>
    </cfRule>
  </conditionalFormatting>
  <conditionalFormatting sqref="N164">
    <cfRule type="expression" dxfId="2679" priority="236" stopIfTrue="1">
      <formula>$D$154="- Select EU funder -"</formula>
    </cfRule>
  </conditionalFormatting>
  <conditionalFormatting sqref="N164">
    <cfRule type="notContainsBlanks" dxfId="2678" priority="237" stopIfTrue="1">
      <formula>LEN(TRIM(N164))&gt;0</formula>
    </cfRule>
  </conditionalFormatting>
  <conditionalFormatting sqref="N164">
    <cfRule type="expression" dxfId="2677" priority="238">
      <formula>$W164&gt;0</formula>
    </cfRule>
  </conditionalFormatting>
  <conditionalFormatting sqref="P164">
    <cfRule type="expression" dxfId="2676" priority="233" stopIfTrue="1">
      <formula>$D$154="- Select EU funder -"</formula>
    </cfRule>
  </conditionalFormatting>
  <conditionalFormatting sqref="P164">
    <cfRule type="containsText" dxfId="2675" priority="234" stopIfTrue="1" operator="containsText" text="WP">
      <formula>NOT(ISERROR(SEARCH("WP",P164)))</formula>
    </cfRule>
  </conditionalFormatting>
  <conditionalFormatting sqref="P164">
    <cfRule type="expression" dxfId="2674" priority="235">
      <formula>$W164&gt;0</formula>
    </cfRule>
  </conditionalFormatting>
  <conditionalFormatting sqref="N166">
    <cfRule type="expression" dxfId="2673" priority="230" stopIfTrue="1">
      <formula>$D$154="- Select EU funder -"</formula>
    </cfRule>
  </conditionalFormatting>
  <conditionalFormatting sqref="N166">
    <cfRule type="notContainsBlanks" dxfId="2672" priority="231" stopIfTrue="1">
      <formula>LEN(TRIM(N166))&gt;0</formula>
    </cfRule>
  </conditionalFormatting>
  <conditionalFormatting sqref="N166">
    <cfRule type="expression" dxfId="2671" priority="232">
      <formula>$W166&gt;0</formula>
    </cfRule>
  </conditionalFormatting>
  <conditionalFormatting sqref="P166">
    <cfRule type="expression" dxfId="2670" priority="227" stopIfTrue="1">
      <formula>$D$154="- Select EU funder -"</formula>
    </cfRule>
  </conditionalFormatting>
  <conditionalFormatting sqref="P166">
    <cfRule type="containsText" dxfId="2669" priority="228" stopIfTrue="1" operator="containsText" text="WP">
      <formula>NOT(ISERROR(SEARCH("WP",P166)))</formula>
    </cfRule>
  </conditionalFormatting>
  <conditionalFormatting sqref="P166">
    <cfRule type="expression" dxfId="2668" priority="229">
      <formula>$W166&gt;0</formula>
    </cfRule>
  </conditionalFormatting>
  <conditionalFormatting sqref="N168">
    <cfRule type="expression" dxfId="2667" priority="224" stopIfTrue="1">
      <formula>$D$154="- Select EU funder -"</formula>
    </cfRule>
  </conditionalFormatting>
  <conditionalFormatting sqref="N168">
    <cfRule type="notContainsBlanks" dxfId="2666" priority="225" stopIfTrue="1">
      <formula>LEN(TRIM(N168))&gt;0</formula>
    </cfRule>
  </conditionalFormatting>
  <conditionalFormatting sqref="N168">
    <cfRule type="expression" dxfId="2665" priority="226">
      <formula>$W168&gt;0</formula>
    </cfRule>
  </conditionalFormatting>
  <conditionalFormatting sqref="P168">
    <cfRule type="expression" dxfId="2664" priority="221" stopIfTrue="1">
      <formula>$D$154="- Select EU funder -"</formula>
    </cfRule>
  </conditionalFormatting>
  <conditionalFormatting sqref="P168">
    <cfRule type="containsText" dxfId="2663" priority="222" stopIfTrue="1" operator="containsText" text="WP">
      <formula>NOT(ISERROR(SEARCH("WP",P168)))</formula>
    </cfRule>
  </conditionalFormatting>
  <conditionalFormatting sqref="P168">
    <cfRule type="expression" dxfId="2662" priority="223">
      <formula>$W168&gt;0</formula>
    </cfRule>
  </conditionalFormatting>
  <conditionalFormatting sqref="N170">
    <cfRule type="expression" dxfId="2661" priority="218" stopIfTrue="1">
      <formula>$D$154="- Select EU funder -"</formula>
    </cfRule>
  </conditionalFormatting>
  <conditionalFormatting sqref="N170">
    <cfRule type="notContainsBlanks" dxfId="2660" priority="219" stopIfTrue="1">
      <formula>LEN(TRIM(N170))&gt;0</formula>
    </cfRule>
  </conditionalFormatting>
  <conditionalFormatting sqref="N170">
    <cfRule type="expression" dxfId="2659" priority="220">
      <formula>$W170&gt;0</formula>
    </cfRule>
  </conditionalFormatting>
  <conditionalFormatting sqref="P170">
    <cfRule type="expression" dxfId="2658" priority="215" stopIfTrue="1">
      <formula>$D$154="- Select EU funder -"</formula>
    </cfRule>
  </conditionalFormatting>
  <conditionalFormatting sqref="P170">
    <cfRule type="containsText" dxfId="2657" priority="216" stopIfTrue="1" operator="containsText" text="WP">
      <formula>NOT(ISERROR(SEARCH("WP",P170)))</formula>
    </cfRule>
  </conditionalFormatting>
  <conditionalFormatting sqref="P170">
    <cfRule type="expression" dxfId="2656" priority="217">
      <formula>$W170&gt;0</formula>
    </cfRule>
  </conditionalFormatting>
  <conditionalFormatting sqref="N172">
    <cfRule type="expression" dxfId="2655" priority="212" stopIfTrue="1">
      <formula>$D$154="- Select EU funder -"</formula>
    </cfRule>
  </conditionalFormatting>
  <conditionalFormatting sqref="N172">
    <cfRule type="notContainsBlanks" dxfId="2654" priority="213" stopIfTrue="1">
      <formula>LEN(TRIM(N172))&gt;0</formula>
    </cfRule>
  </conditionalFormatting>
  <conditionalFormatting sqref="N172">
    <cfRule type="expression" dxfId="2653" priority="214">
      <formula>$W172&gt;0</formula>
    </cfRule>
  </conditionalFormatting>
  <conditionalFormatting sqref="P172">
    <cfRule type="expression" dxfId="2652" priority="209" stopIfTrue="1">
      <formula>$D$154="- Select EU funder -"</formula>
    </cfRule>
  </conditionalFormatting>
  <conditionalFormatting sqref="P172">
    <cfRule type="containsText" dxfId="2651" priority="210" stopIfTrue="1" operator="containsText" text="WP">
      <formula>NOT(ISERROR(SEARCH("WP",P172)))</formula>
    </cfRule>
  </conditionalFormatting>
  <conditionalFormatting sqref="P172">
    <cfRule type="expression" dxfId="2650" priority="211">
      <formula>$W172&gt;0</formula>
    </cfRule>
  </conditionalFormatting>
  <conditionalFormatting sqref="N174">
    <cfRule type="expression" dxfId="2649" priority="206" stopIfTrue="1">
      <formula>$D$154="- Select EU funder -"</formula>
    </cfRule>
  </conditionalFormatting>
  <conditionalFormatting sqref="N174">
    <cfRule type="notContainsBlanks" dxfId="2648" priority="207" stopIfTrue="1">
      <formula>LEN(TRIM(N174))&gt;0</formula>
    </cfRule>
  </conditionalFormatting>
  <conditionalFormatting sqref="N174">
    <cfRule type="expression" dxfId="2647" priority="208">
      <formula>$W174&gt;0</formula>
    </cfRule>
  </conditionalFormatting>
  <conditionalFormatting sqref="P174">
    <cfRule type="expression" dxfId="2646" priority="203" stopIfTrue="1">
      <formula>$D$154="- Select EU funder -"</formula>
    </cfRule>
  </conditionalFormatting>
  <conditionalFormatting sqref="P174">
    <cfRule type="containsText" dxfId="2645" priority="204" stopIfTrue="1" operator="containsText" text="WP">
      <formula>NOT(ISERROR(SEARCH("WP",P174)))</formula>
    </cfRule>
  </conditionalFormatting>
  <conditionalFormatting sqref="P174">
    <cfRule type="expression" dxfId="2644" priority="205">
      <formula>$W174&gt;0</formula>
    </cfRule>
  </conditionalFormatting>
  <conditionalFormatting sqref="N176">
    <cfRule type="expression" dxfId="2643" priority="200" stopIfTrue="1">
      <formula>$D$154="- Select EU funder -"</formula>
    </cfRule>
  </conditionalFormatting>
  <conditionalFormatting sqref="N176">
    <cfRule type="notContainsBlanks" dxfId="2642" priority="201" stopIfTrue="1">
      <formula>LEN(TRIM(N176))&gt;0</formula>
    </cfRule>
  </conditionalFormatting>
  <conditionalFormatting sqref="N176">
    <cfRule type="expression" dxfId="2641" priority="202">
      <formula>$W176&gt;0</formula>
    </cfRule>
  </conditionalFormatting>
  <conditionalFormatting sqref="P176">
    <cfRule type="expression" dxfId="2640" priority="197" stopIfTrue="1">
      <formula>$D$154="- Select EU funder -"</formula>
    </cfRule>
  </conditionalFormatting>
  <conditionalFormatting sqref="P176">
    <cfRule type="containsText" dxfId="2639" priority="198" stopIfTrue="1" operator="containsText" text="WP">
      <formula>NOT(ISERROR(SEARCH("WP",P176)))</formula>
    </cfRule>
  </conditionalFormatting>
  <conditionalFormatting sqref="P176">
    <cfRule type="expression" dxfId="2638" priority="199">
      <formula>$W176&gt;0</formula>
    </cfRule>
  </conditionalFormatting>
  <conditionalFormatting sqref="N178">
    <cfRule type="expression" dxfId="2637" priority="194" stopIfTrue="1">
      <formula>$D$154="- Select EU funder -"</formula>
    </cfRule>
  </conditionalFormatting>
  <conditionalFormatting sqref="N178">
    <cfRule type="notContainsBlanks" dxfId="2636" priority="195" stopIfTrue="1">
      <formula>LEN(TRIM(N178))&gt;0</formula>
    </cfRule>
  </conditionalFormatting>
  <conditionalFormatting sqref="N178">
    <cfRule type="expression" dxfId="2635" priority="196">
      <formula>$W178&gt;0</formula>
    </cfRule>
  </conditionalFormatting>
  <conditionalFormatting sqref="P178">
    <cfRule type="expression" dxfId="2634" priority="191" stopIfTrue="1">
      <formula>$D$154="- Select EU funder -"</formula>
    </cfRule>
  </conditionalFormatting>
  <conditionalFormatting sqref="P178">
    <cfRule type="containsText" dxfId="2633" priority="192" stopIfTrue="1" operator="containsText" text="WP">
      <formula>NOT(ISERROR(SEARCH("WP",P178)))</formula>
    </cfRule>
  </conditionalFormatting>
  <conditionalFormatting sqref="P178">
    <cfRule type="expression" dxfId="2632" priority="193">
      <formula>$W178&gt;0</formula>
    </cfRule>
  </conditionalFormatting>
  <conditionalFormatting sqref="N180">
    <cfRule type="expression" dxfId="2631" priority="188" stopIfTrue="1">
      <formula>$D$154="- Select EU funder -"</formula>
    </cfRule>
  </conditionalFormatting>
  <conditionalFormatting sqref="N180">
    <cfRule type="notContainsBlanks" dxfId="2630" priority="189" stopIfTrue="1">
      <formula>LEN(TRIM(N180))&gt;0</formula>
    </cfRule>
  </conditionalFormatting>
  <conditionalFormatting sqref="N180">
    <cfRule type="expression" dxfId="2629" priority="190">
      <formula>$W180&gt;0</formula>
    </cfRule>
  </conditionalFormatting>
  <conditionalFormatting sqref="P180">
    <cfRule type="expression" dxfId="2628" priority="185" stopIfTrue="1">
      <formula>$D$154="- Select EU funder -"</formula>
    </cfRule>
  </conditionalFormatting>
  <conditionalFormatting sqref="P180">
    <cfRule type="containsText" dxfId="2627" priority="186" stopIfTrue="1" operator="containsText" text="WP">
      <formula>NOT(ISERROR(SEARCH("WP",P180)))</formula>
    </cfRule>
  </conditionalFormatting>
  <conditionalFormatting sqref="P180">
    <cfRule type="expression" dxfId="2626" priority="187">
      <formula>$W180&gt;0</formula>
    </cfRule>
  </conditionalFormatting>
  <conditionalFormatting sqref="N182">
    <cfRule type="expression" dxfId="2625" priority="182" stopIfTrue="1">
      <formula>$D$154="- Select EU funder -"</formula>
    </cfRule>
  </conditionalFormatting>
  <conditionalFormatting sqref="N182">
    <cfRule type="notContainsBlanks" dxfId="2624" priority="183" stopIfTrue="1">
      <formula>LEN(TRIM(N182))&gt;0</formula>
    </cfRule>
  </conditionalFormatting>
  <conditionalFormatting sqref="N182">
    <cfRule type="expression" dxfId="2623" priority="184">
      <formula>$W182&gt;0</formula>
    </cfRule>
  </conditionalFormatting>
  <conditionalFormatting sqref="P182">
    <cfRule type="expression" dxfId="2622" priority="179" stopIfTrue="1">
      <formula>$D$154="- Select EU funder -"</formula>
    </cfRule>
  </conditionalFormatting>
  <conditionalFormatting sqref="P182">
    <cfRule type="containsText" dxfId="2621" priority="180" stopIfTrue="1" operator="containsText" text="WP">
      <formula>NOT(ISERROR(SEARCH("WP",P182)))</formula>
    </cfRule>
  </conditionalFormatting>
  <conditionalFormatting sqref="P182">
    <cfRule type="expression" dxfId="2620" priority="181">
      <formula>$W182&gt;0</formula>
    </cfRule>
  </conditionalFormatting>
  <conditionalFormatting sqref="N184">
    <cfRule type="expression" dxfId="2619" priority="176" stopIfTrue="1">
      <formula>$D$184="- Select EU funder -"</formula>
    </cfRule>
  </conditionalFormatting>
  <conditionalFormatting sqref="N184">
    <cfRule type="notContainsBlanks" dxfId="2618" priority="177" stopIfTrue="1">
      <formula>LEN(TRIM(N184))&gt;0</formula>
    </cfRule>
  </conditionalFormatting>
  <conditionalFormatting sqref="N184">
    <cfRule type="expression" dxfId="2617" priority="178">
      <formula>$W184&gt;0</formula>
    </cfRule>
  </conditionalFormatting>
  <conditionalFormatting sqref="P184">
    <cfRule type="expression" dxfId="2616" priority="173" stopIfTrue="1">
      <formula>$D$184="- Select EU funder -"</formula>
    </cfRule>
  </conditionalFormatting>
  <conditionalFormatting sqref="P184">
    <cfRule type="containsText" dxfId="2615" priority="174" stopIfTrue="1" operator="containsText" text="WP">
      <formula>NOT(ISERROR(SEARCH("WP",P184)))</formula>
    </cfRule>
  </conditionalFormatting>
  <conditionalFormatting sqref="P184">
    <cfRule type="expression" dxfId="2614" priority="175">
      <formula>$W184&gt;0</formula>
    </cfRule>
  </conditionalFormatting>
  <conditionalFormatting sqref="N186">
    <cfRule type="expression" dxfId="2613" priority="170" stopIfTrue="1">
      <formula>$D$184="- Select EU funder -"</formula>
    </cfRule>
  </conditionalFormatting>
  <conditionalFormatting sqref="N186">
    <cfRule type="notContainsBlanks" dxfId="2612" priority="171" stopIfTrue="1">
      <formula>LEN(TRIM(N186))&gt;0</formula>
    </cfRule>
  </conditionalFormatting>
  <conditionalFormatting sqref="N186">
    <cfRule type="expression" dxfId="2611" priority="172">
      <formula>$W186&gt;0</formula>
    </cfRule>
  </conditionalFormatting>
  <conditionalFormatting sqref="P186">
    <cfRule type="expression" dxfId="2610" priority="167" stopIfTrue="1">
      <formula>$D$184="- Select EU funder -"</formula>
    </cfRule>
  </conditionalFormatting>
  <conditionalFormatting sqref="P186">
    <cfRule type="containsText" dxfId="2609" priority="168" stopIfTrue="1" operator="containsText" text="WP">
      <formula>NOT(ISERROR(SEARCH("WP",P186)))</formula>
    </cfRule>
  </conditionalFormatting>
  <conditionalFormatting sqref="P186">
    <cfRule type="expression" dxfId="2608" priority="169">
      <formula>$W186&gt;0</formula>
    </cfRule>
  </conditionalFormatting>
  <conditionalFormatting sqref="N188">
    <cfRule type="expression" dxfId="2607" priority="164" stopIfTrue="1">
      <formula>$D$184="- Select EU funder -"</formula>
    </cfRule>
  </conditionalFormatting>
  <conditionalFormatting sqref="N188">
    <cfRule type="notContainsBlanks" dxfId="2606" priority="165" stopIfTrue="1">
      <formula>LEN(TRIM(N188))&gt;0</formula>
    </cfRule>
  </conditionalFormatting>
  <conditionalFormatting sqref="N188">
    <cfRule type="expression" dxfId="2605" priority="166">
      <formula>$W188&gt;0</formula>
    </cfRule>
  </conditionalFormatting>
  <conditionalFormatting sqref="P188">
    <cfRule type="expression" dxfId="2604" priority="161" stopIfTrue="1">
      <formula>$D$184="- Select EU funder -"</formula>
    </cfRule>
  </conditionalFormatting>
  <conditionalFormatting sqref="P188">
    <cfRule type="containsText" dxfId="2603" priority="162" stopIfTrue="1" operator="containsText" text="WP">
      <formula>NOT(ISERROR(SEARCH("WP",P188)))</formula>
    </cfRule>
  </conditionalFormatting>
  <conditionalFormatting sqref="P188">
    <cfRule type="expression" dxfId="2602" priority="163">
      <formula>$W188&gt;0</formula>
    </cfRule>
  </conditionalFormatting>
  <conditionalFormatting sqref="N190">
    <cfRule type="expression" dxfId="2601" priority="158" stopIfTrue="1">
      <formula>$D$184="- Select EU funder -"</formula>
    </cfRule>
  </conditionalFormatting>
  <conditionalFormatting sqref="N190">
    <cfRule type="notContainsBlanks" dxfId="2600" priority="159" stopIfTrue="1">
      <formula>LEN(TRIM(N190))&gt;0</formula>
    </cfRule>
  </conditionalFormatting>
  <conditionalFormatting sqref="N190">
    <cfRule type="expression" dxfId="2599" priority="160">
      <formula>$W190&gt;0</formula>
    </cfRule>
  </conditionalFormatting>
  <conditionalFormatting sqref="P190">
    <cfRule type="expression" dxfId="2598" priority="155" stopIfTrue="1">
      <formula>$D$184="- Select EU funder -"</formula>
    </cfRule>
  </conditionalFormatting>
  <conditionalFormatting sqref="P190">
    <cfRule type="containsText" dxfId="2597" priority="156" stopIfTrue="1" operator="containsText" text="WP">
      <formula>NOT(ISERROR(SEARCH("WP",P190)))</formula>
    </cfRule>
  </conditionalFormatting>
  <conditionalFormatting sqref="P190">
    <cfRule type="expression" dxfId="2596" priority="157">
      <formula>$W190&gt;0</formula>
    </cfRule>
  </conditionalFormatting>
  <conditionalFormatting sqref="N192">
    <cfRule type="expression" dxfId="2595" priority="152" stopIfTrue="1">
      <formula>$D$184="- Select EU funder -"</formula>
    </cfRule>
  </conditionalFormatting>
  <conditionalFormatting sqref="N192">
    <cfRule type="notContainsBlanks" dxfId="2594" priority="153" stopIfTrue="1">
      <formula>LEN(TRIM(N192))&gt;0</formula>
    </cfRule>
  </conditionalFormatting>
  <conditionalFormatting sqref="N192">
    <cfRule type="expression" dxfId="2593" priority="154">
      <formula>$W192&gt;0</formula>
    </cfRule>
  </conditionalFormatting>
  <conditionalFormatting sqref="P192">
    <cfRule type="expression" dxfId="2592" priority="149" stopIfTrue="1">
      <formula>$D$184="- Select EU funder -"</formula>
    </cfRule>
  </conditionalFormatting>
  <conditionalFormatting sqref="P192">
    <cfRule type="containsText" dxfId="2591" priority="150" stopIfTrue="1" operator="containsText" text="WP">
      <formula>NOT(ISERROR(SEARCH("WP",P192)))</formula>
    </cfRule>
  </conditionalFormatting>
  <conditionalFormatting sqref="P192">
    <cfRule type="expression" dxfId="2590" priority="151">
      <formula>$W192&gt;0</formula>
    </cfRule>
  </conditionalFormatting>
  <conditionalFormatting sqref="N194">
    <cfRule type="expression" dxfId="2589" priority="146" stopIfTrue="1">
      <formula>$D$184="- Select EU funder -"</formula>
    </cfRule>
  </conditionalFormatting>
  <conditionalFormatting sqref="N194">
    <cfRule type="notContainsBlanks" dxfId="2588" priority="147" stopIfTrue="1">
      <formula>LEN(TRIM(N194))&gt;0</formula>
    </cfRule>
  </conditionalFormatting>
  <conditionalFormatting sqref="N194">
    <cfRule type="expression" dxfId="2587" priority="148">
      <formula>$W194&gt;0</formula>
    </cfRule>
  </conditionalFormatting>
  <conditionalFormatting sqref="P194">
    <cfRule type="expression" dxfId="2586" priority="143" stopIfTrue="1">
      <formula>$D$184="- Select EU funder -"</formula>
    </cfRule>
  </conditionalFormatting>
  <conditionalFormatting sqref="P194">
    <cfRule type="containsText" dxfId="2585" priority="144" stopIfTrue="1" operator="containsText" text="WP">
      <formula>NOT(ISERROR(SEARCH("WP",P194)))</formula>
    </cfRule>
  </conditionalFormatting>
  <conditionalFormatting sqref="P194">
    <cfRule type="expression" dxfId="2584" priority="145">
      <formula>$W194&gt;0</formula>
    </cfRule>
  </conditionalFormatting>
  <conditionalFormatting sqref="N196">
    <cfRule type="expression" dxfId="2583" priority="140" stopIfTrue="1">
      <formula>$D$184="- Select EU funder -"</formula>
    </cfRule>
  </conditionalFormatting>
  <conditionalFormatting sqref="N196">
    <cfRule type="notContainsBlanks" dxfId="2582" priority="141" stopIfTrue="1">
      <formula>LEN(TRIM(N196))&gt;0</formula>
    </cfRule>
  </conditionalFormatting>
  <conditionalFormatting sqref="N196">
    <cfRule type="expression" dxfId="2581" priority="142">
      <formula>$W196&gt;0</formula>
    </cfRule>
  </conditionalFormatting>
  <conditionalFormatting sqref="P196">
    <cfRule type="expression" dxfId="2580" priority="137" stopIfTrue="1">
      <formula>$D$184="- Select EU funder -"</formula>
    </cfRule>
  </conditionalFormatting>
  <conditionalFormatting sqref="P196">
    <cfRule type="containsText" dxfId="2579" priority="138" stopIfTrue="1" operator="containsText" text="WP">
      <formula>NOT(ISERROR(SEARCH("WP",P196)))</formula>
    </cfRule>
  </conditionalFormatting>
  <conditionalFormatting sqref="P196">
    <cfRule type="expression" dxfId="2578" priority="139">
      <formula>$W196&gt;0</formula>
    </cfRule>
  </conditionalFormatting>
  <conditionalFormatting sqref="N198">
    <cfRule type="expression" dxfId="2577" priority="134" stopIfTrue="1">
      <formula>$D$184="- Select EU funder -"</formula>
    </cfRule>
  </conditionalFormatting>
  <conditionalFormatting sqref="N198">
    <cfRule type="notContainsBlanks" dxfId="2576" priority="135" stopIfTrue="1">
      <formula>LEN(TRIM(N198))&gt;0</formula>
    </cfRule>
  </conditionalFormatting>
  <conditionalFormatting sqref="N198">
    <cfRule type="expression" dxfId="2575" priority="136">
      <formula>$W198&gt;0</formula>
    </cfRule>
  </conditionalFormatting>
  <conditionalFormatting sqref="P198">
    <cfRule type="expression" dxfId="2574" priority="131" stopIfTrue="1">
      <formula>$D$184="- Select EU funder -"</formula>
    </cfRule>
  </conditionalFormatting>
  <conditionalFormatting sqref="P198">
    <cfRule type="containsText" dxfId="2573" priority="132" stopIfTrue="1" operator="containsText" text="WP">
      <formula>NOT(ISERROR(SEARCH("WP",P198)))</formula>
    </cfRule>
  </conditionalFormatting>
  <conditionalFormatting sqref="P198">
    <cfRule type="expression" dxfId="2572" priority="133">
      <formula>$W198&gt;0</formula>
    </cfRule>
  </conditionalFormatting>
  <conditionalFormatting sqref="N200">
    <cfRule type="expression" dxfId="2571" priority="128" stopIfTrue="1">
      <formula>$D$184="- Select EU funder -"</formula>
    </cfRule>
  </conditionalFormatting>
  <conditionalFormatting sqref="N200">
    <cfRule type="notContainsBlanks" dxfId="2570" priority="129" stopIfTrue="1">
      <formula>LEN(TRIM(N200))&gt;0</formula>
    </cfRule>
  </conditionalFormatting>
  <conditionalFormatting sqref="N200">
    <cfRule type="expression" dxfId="2569" priority="130">
      <formula>$W200&gt;0</formula>
    </cfRule>
  </conditionalFormatting>
  <conditionalFormatting sqref="P200">
    <cfRule type="expression" dxfId="2568" priority="125" stopIfTrue="1">
      <formula>$D$184="- Select EU funder -"</formula>
    </cfRule>
  </conditionalFormatting>
  <conditionalFormatting sqref="P200">
    <cfRule type="containsText" dxfId="2567" priority="126" stopIfTrue="1" operator="containsText" text="WP">
      <formula>NOT(ISERROR(SEARCH("WP",P200)))</formula>
    </cfRule>
  </conditionalFormatting>
  <conditionalFormatting sqref="P200">
    <cfRule type="expression" dxfId="2566" priority="127">
      <formula>$W200&gt;0</formula>
    </cfRule>
  </conditionalFormatting>
  <conditionalFormatting sqref="N202">
    <cfRule type="expression" dxfId="2565" priority="122" stopIfTrue="1">
      <formula>$D$184="- Select EU funder -"</formula>
    </cfRule>
  </conditionalFormatting>
  <conditionalFormatting sqref="N202">
    <cfRule type="notContainsBlanks" dxfId="2564" priority="123" stopIfTrue="1">
      <formula>LEN(TRIM(N202))&gt;0</formula>
    </cfRule>
  </conditionalFormatting>
  <conditionalFormatting sqref="N202">
    <cfRule type="expression" dxfId="2563" priority="124">
      <formula>$W202&gt;0</formula>
    </cfRule>
  </conditionalFormatting>
  <conditionalFormatting sqref="P202">
    <cfRule type="expression" dxfId="2562" priority="119" stopIfTrue="1">
      <formula>$D$184="- Select EU funder -"</formula>
    </cfRule>
  </conditionalFormatting>
  <conditionalFormatting sqref="P202">
    <cfRule type="containsText" dxfId="2561" priority="120" stopIfTrue="1" operator="containsText" text="WP">
      <formula>NOT(ISERROR(SEARCH("WP",P202)))</formula>
    </cfRule>
  </conditionalFormatting>
  <conditionalFormatting sqref="P202">
    <cfRule type="expression" dxfId="2560" priority="121">
      <formula>$W202&gt;0</formula>
    </cfRule>
  </conditionalFormatting>
  <conditionalFormatting sqref="N204">
    <cfRule type="expression" dxfId="2559" priority="116" stopIfTrue="1">
      <formula>$D$184="- Select EU funder -"</formula>
    </cfRule>
  </conditionalFormatting>
  <conditionalFormatting sqref="N204">
    <cfRule type="notContainsBlanks" dxfId="2558" priority="117" stopIfTrue="1">
      <formula>LEN(TRIM(N204))&gt;0</formula>
    </cfRule>
  </conditionalFormatting>
  <conditionalFormatting sqref="N204">
    <cfRule type="expression" dxfId="2557" priority="118">
      <formula>$W204&gt;0</formula>
    </cfRule>
  </conditionalFormatting>
  <conditionalFormatting sqref="P204">
    <cfRule type="expression" dxfId="2556" priority="113" stopIfTrue="1">
      <formula>$D$184="- Select EU funder -"</formula>
    </cfRule>
  </conditionalFormatting>
  <conditionalFormatting sqref="P204">
    <cfRule type="containsText" dxfId="2555" priority="114" stopIfTrue="1" operator="containsText" text="WP">
      <formula>NOT(ISERROR(SEARCH("WP",P204)))</formula>
    </cfRule>
  </conditionalFormatting>
  <conditionalFormatting sqref="P204">
    <cfRule type="expression" dxfId="2554" priority="115">
      <formula>$W204&gt;0</formula>
    </cfRule>
  </conditionalFormatting>
  <conditionalFormatting sqref="N206">
    <cfRule type="expression" dxfId="2553" priority="110" stopIfTrue="1">
      <formula>$D$184="- Select EU funder -"</formula>
    </cfRule>
  </conditionalFormatting>
  <conditionalFormatting sqref="N206">
    <cfRule type="notContainsBlanks" dxfId="2552" priority="111" stopIfTrue="1">
      <formula>LEN(TRIM(N206))&gt;0</formula>
    </cfRule>
  </conditionalFormatting>
  <conditionalFormatting sqref="N206">
    <cfRule type="expression" dxfId="2551" priority="112">
      <formula>$W206&gt;0</formula>
    </cfRule>
  </conditionalFormatting>
  <conditionalFormatting sqref="P206">
    <cfRule type="expression" dxfId="2550" priority="107" stopIfTrue="1">
      <formula>$D$184="- Select EU funder -"</formula>
    </cfRule>
  </conditionalFormatting>
  <conditionalFormatting sqref="P206">
    <cfRule type="containsText" dxfId="2549" priority="108" stopIfTrue="1" operator="containsText" text="WP">
      <formula>NOT(ISERROR(SEARCH("WP",P206)))</formula>
    </cfRule>
  </conditionalFormatting>
  <conditionalFormatting sqref="P206">
    <cfRule type="expression" dxfId="2548" priority="109">
      <formula>$W206&gt;0</formula>
    </cfRule>
  </conditionalFormatting>
  <conditionalFormatting sqref="N208">
    <cfRule type="expression" dxfId="2547" priority="104" stopIfTrue="1">
      <formula>$D$184="- Select EU funder -"</formula>
    </cfRule>
  </conditionalFormatting>
  <conditionalFormatting sqref="N208">
    <cfRule type="notContainsBlanks" dxfId="2546" priority="105" stopIfTrue="1">
      <formula>LEN(TRIM(N208))&gt;0</formula>
    </cfRule>
  </conditionalFormatting>
  <conditionalFormatting sqref="N208">
    <cfRule type="expression" dxfId="2545" priority="106">
      <formula>$W208&gt;0</formula>
    </cfRule>
  </conditionalFormatting>
  <conditionalFormatting sqref="P208">
    <cfRule type="expression" dxfId="2544" priority="101" stopIfTrue="1">
      <formula>$D$184="- Select EU funder -"</formula>
    </cfRule>
  </conditionalFormatting>
  <conditionalFormatting sqref="P208">
    <cfRule type="containsText" dxfId="2543" priority="102" stopIfTrue="1" operator="containsText" text="WP">
      <formula>NOT(ISERROR(SEARCH("WP",P208)))</formula>
    </cfRule>
  </conditionalFormatting>
  <conditionalFormatting sqref="P208">
    <cfRule type="expression" dxfId="2542" priority="103">
      <formula>$W208&gt;0</formula>
    </cfRule>
  </conditionalFormatting>
  <conditionalFormatting sqref="N210">
    <cfRule type="expression" dxfId="2541" priority="98" stopIfTrue="1">
      <formula>$D$184="- Select EU funder -"</formula>
    </cfRule>
  </conditionalFormatting>
  <conditionalFormatting sqref="N210">
    <cfRule type="notContainsBlanks" dxfId="2540" priority="99" stopIfTrue="1">
      <formula>LEN(TRIM(N210))&gt;0</formula>
    </cfRule>
  </conditionalFormatting>
  <conditionalFormatting sqref="N210">
    <cfRule type="expression" dxfId="2539" priority="100">
      <formula>$W210&gt;0</formula>
    </cfRule>
  </conditionalFormatting>
  <conditionalFormatting sqref="P210">
    <cfRule type="expression" dxfId="2538" priority="95" stopIfTrue="1">
      <formula>$D$184="- Select EU funder -"</formula>
    </cfRule>
  </conditionalFormatting>
  <conditionalFormatting sqref="P210">
    <cfRule type="containsText" dxfId="2537" priority="96" stopIfTrue="1" operator="containsText" text="WP">
      <formula>NOT(ISERROR(SEARCH("WP",P210)))</formula>
    </cfRule>
  </conditionalFormatting>
  <conditionalFormatting sqref="P210">
    <cfRule type="expression" dxfId="2536" priority="97">
      <formula>$W210&gt;0</formula>
    </cfRule>
  </conditionalFormatting>
  <conditionalFormatting sqref="N212">
    <cfRule type="expression" dxfId="2535" priority="92" stopIfTrue="1">
      <formula>$D$184="- Select EU funder -"</formula>
    </cfRule>
  </conditionalFormatting>
  <conditionalFormatting sqref="N212">
    <cfRule type="notContainsBlanks" dxfId="2534" priority="93" stopIfTrue="1">
      <formula>LEN(TRIM(N212))&gt;0</formula>
    </cfRule>
  </conditionalFormatting>
  <conditionalFormatting sqref="N212">
    <cfRule type="expression" dxfId="2533" priority="94">
      <formula>$W212&gt;0</formula>
    </cfRule>
  </conditionalFormatting>
  <conditionalFormatting sqref="P212">
    <cfRule type="expression" dxfId="2532" priority="89" stopIfTrue="1">
      <formula>$D$184="- Select EU funder -"</formula>
    </cfRule>
  </conditionalFormatting>
  <conditionalFormatting sqref="P212">
    <cfRule type="containsText" dxfId="2531" priority="90" stopIfTrue="1" operator="containsText" text="WP">
      <formula>NOT(ISERROR(SEARCH("WP",P212)))</formula>
    </cfRule>
  </conditionalFormatting>
  <conditionalFormatting sqref="P212">
    <cfRule type="expression" dxfId="2530" priority="91">
      <formula>$W212&gt;0</formula>
    </cfRule>
  </conditionalFormatting>
  <conditionalFormatting sqref="F221">
    <cfRule type="expression" dxfId="2529" priority="87" stopIfTrue="1">
      <formula>$D221="Select or Enter US federal funder"</formula>
    </cfRule>
  </conditionalFormatting>
  <conditionalFormatting sqref="V221">
    <cfRule type="expression" dxfId="2528" priority="83" stopIfTrue="1">
      <formula>$Z$261&lt;21</formula>
    </cfRule>
  </conditionalFormatting>
  <conditionalFormatting sqref="R221">
    <cfRule type="expression" dxfId="2527" priority="84" stopIfTrue="1">
      <formula>$D221="Select or Enter US federal funder"</formula>
    </cfRule>
  </conditionalFormatting>
  <conditionalFormatting sqref="V221">
    <cfRule type="expression" dxfId="2526" priority="85" stopIfTrue="1">
      <formula>$D221="Select or Enter US federal funder"</formula>
    </cfRule>
  </conditionalFormatting>
  <conditionalFormatting sqref="F234">
    <cfRule type="expression" dxfId="2525" priority="88" stopIfTrue="1">
      <formula>$D234="Select or Enter Other funder"</formula>
    </cfRule>
  </conditionalFormatting>
  <conditionalFormatting sqref="N234">
    <cfRule type="expression" dxfId="2524" priority="80" stopIfTrue="1">
      <formula>$D234="Select or Enter Other funder"</formula>
    </cfRule>
  </conditionalFormatting>
  <conditionalFormatting sqref="N234">
    <cfRule type="notContainsBlanks" dxfId="2523" priority="81" stopIfTrue="1">
      <formula>LEN(TRIM(N234))&gt;0</formula>
    </cfRule>
  </conditionalFormatting>
  <conditionalFormatting sqref="N234">
    <cfRule type="expression" dxfId="2522" priority="82">
      <formula>$W234&gt;0</formula>
    </cfRule>
  </conditionalFormatting>
  <conditionalFormatting sqref="V234">
    <cfRule type="expression" dxfId="2521" priority="77" stopIfTrue="1">
      <formula>$Z$261&lt;21</formula>
    </cfRule>
  </conditionalFormatting>
  <conditionalFormatting sqref="R234">
    <cfRule type="expression" dxfId="2520" priority="78" stopIfTrue="1">
      <formula>$D234="Select or Enter Other funder"</formula>
    </cfRule>
  </conditionalFormatting>
  <conditionalFormatting sqref="V234">
    <cfRule type="expression" dxfId="2519" priority="79" stopIfTrue="1">
      <formula>$D234="Select or Enter Other funder"</formula>
    </cfRule>
  </conditionalFormatting>
  <conditionalFormatting sqref="V247">
    <cfRule type="expression" dxfId="2518" priority="74" stopIfTrue="1">
      <formula>$Z$261&lt;21</formula>
    </cfRule>
  </conditionalFormatting>
  <conditionalFormatting sqref="R247:U247">
    <cfRule type="expression" dxfId="2517" priority="75" stopIfTrue="1">
      <formula>$N247="- Select work type -"</formula>
    </cfRule>
  </conditionalFormatting>
  <conditionalFormatting sqref="V247">
    <cfRule type="expression" dxfId="2516" priority="76" stopIfTrue="1">
      <formula>$N247="- Select work type -"</formula>
    </cfRule>
  </conditionalFormatting>
  <conditionalFormatting sqref="V249">
    <cfRule type="expression" dxfId="2515" priority="71" stopIfTrue="1">
      <formula>$Z$261&lt;21</formula>
    </cfRule>
  </conditionalFormatting>
  <conditionalFormatting sqref="R249:U249">
    <cfRule type="expression" dxfId="2514" priority="72" stopIfTrue="1">
      <formula>$N249="- Select work type -"</formula>
    </cfRule>
  </conditionalFormatting>
  <conditionalFormatting sqref="V249">
    <cfRule type="expression" dxfId="2513" priority="73" stopIfTrue="1">
      <formula>$N249="- Select work type -"</formula>
    </cfRule>
  </conditionalFormatting>
  <conditionalFormatting sqref="V251">
    <cfRule type="expression" dxfId="2512" priority="68" stopIfTrue="1">
      <formula>$Z$261&lt;21</formula>
    </cfRule>
  </conditionalFormatting>
  <conditionalFormatting sqref="R251:U251">
    <cfRule type="expression" dxfId="2511" priority="69" stopIfTrue="1">
      <formula>$N251="- Select work type -"</formula>
    </cfRule>
  </conditionalFormatting>
  <conditionalFormatting sqref="V251">
    <cfRule type="expression" dxfId="2510" priority="70" stopIfTrue="1">
      <formula>$N251="- Select work type -"</formula>
    </cfRule>
  </conditionalFormatting>
  <conditionalFormatting sqref="H296:W404">
    <cfRule type="containsText" dxfId="2509" priority="66" operator="containsText" text="Select">
      <formula>NOT(ISERROR(SEARCH("Select",H296)))</formula>
    </cfRule>
    <cfRule type="cellIs" dxfId="2508" priority="67" operator="equal">
      <formula>0</formula>
    </cfRule>
  </conditionalFormatting>
  <conditionalFormatting sqref="V26">
    <cfRule type="expression" dxfId="2507" priority="64" stopIfTrue="1">
      <formula>$Z$261&lt;21</formula>
    </cfRule>
  </conditionalFormatting>
  <conditionalFormatting sqref="V26">
    <cfRule type="expression" dxfId="2506" priority="65">
      <formula>N26="- Select type of leave -"</formula>
    </cfRule>
  </conditionalFormatting>
  <conditionalFormatting sqref="N251">
    <cfRule type="containsText" dxfId="2505" priority="808" stopIfTrue="1" operator="containsText" text="Select work type -">
      <formula>NOT(ISERROR(SEARCH("Select work type -",N251)))</formula>
    </cfRule>
  </conditionalFormatting>
  <conditionalFormatting sqref="F225">
    <cfRule type="expression" dxfId="2504" priority="63" stopIfTrue="1">
      <formula>$D225="Select or Enter US federal funder"</formula>
    </cfRule>
  </conditionalFormatting>
  <conditionalFormatting sqref="H221">
    <cfRule type="expression" dxfId="2503" priority="62" stopIfTrue="1">
      <formula>$D221="Select or Enter US federal funder"</formula>
    </cfRule>
  </conditionalFormatting>
  <conditionalFormatting sqref="J221">
    <cfRule type="expression" dxfId="2502" priority="61" stopIfTrue="1">
      <formula>$D221="Select or Enter US federal funder"</formula>
    </cfRule>
  </conditionalFormatting>
  <conditionalFormatting sqref="L221">
    <cfRule type="expression" dxfId="2501" priority="60" stopIfTrue="1">
      <formula>$D221="Select or Enter US federal funder"</formula>
    </cfRule>
  </conditionalFormatting>
  <conditionalFormatting sqref="F223">
    <cfRule type="expression" dxfId="2500" priority="59" stopIfTrue="1">
      <formula>$D223="Select or Enter US federal funder"</formula>
    </cfRule>
  </conditionalFormatting>
  <conditionalFormatting sqref="H223">
    <cfRule type="expression" dxfId="2499" priority="58" stopIfTrue="1">
      <formula>$D223="Select or Enter US federal funder"</formula>
    </cfRule>
  </conditionalFormatting>
  <conditionalFormatting sqref="J223">
    <cfRule type="expression" dxfId="2498" priority="57" stopIfTrue="1">
      <formula>$D223="Select or Enter US federal funder"</formula>
    </cfRule>
  </conditionalFormatting>
  <conditionalFormatting sqref="L223">
    <cfRule type="expression" dxfId="2497" priority="56" stopIfTrue="1">
      <formula>$D223="Select or Enter US federal funder"</formula>
    </cfRule>
  </conditionalFormatting>
  <conditionalFormatting sqref="H225">
    <cfRule type="expression" dxfId="2496" priority="55" stopIfTrue="1">
      <formula>$D225="Select or Enter US federal funder"</formula>
    </cfRule>
  </conditionalFormatting>
  <conditionalFormatting sqref="J225">
    <cfRule type="expression" dxfId="2495" priority="54" stopIfTrue="1">
      <formula>$D225="Select or Enter US federal funder"</formula>
    </cfRule>
  </conditionalFormatting>
  <conditionalFormatting sqref="L225">
    <cfRule type="expression" dxfId="2494" priority="53" stopIfTrue="1">
      <formula>$D225="Select or Enter US federal funder"</formula>
    </cfRule>
  </conditionalFormatting>
  <conditionalFormatting sqref="N221">
    <cfRule type="expression" dxfId="2493" priority="50" stopIfTrue="1">
      <formula>$D221="Select or Enter US federal funder"</formula>
    </cfRule>
  </conditionalFormatting>
  <conditionalFormatting sqref="N221">
    <cfRule type="notContainsBlanks" dxfId="2492" priority="51" stopIfTrue="1">
      <formula>LEN(TRIM(N221))&gt;0</formula>
    </cfRule>
  </conditionalFormatting>
  <conditionalFormatting sqref="N221">
    <cfRule type="expression" dxfId="2491" priority="52">
      <formula>$W221&gt;0</formula>
    </cfRule>
  </conditionalFormatting>
  <conditionalFormatting sqref="N223">
    <cfRule type="expression" dxfId="2490" priority="47" stopIfTrue="1">
      <formula>$D223="Select or Enter US federal funder"</formula>
    </cfRule>
  </conditionalFormatting>
  <conditionalFormatting sqref="N223">
    <cfRule type="notContainsBlanks" dxfId="2489" priority="48" stopIfTrue="1">
      <formula>LEN(TRIM(N223))&gt;0</formula>
    </cfRule>
  </conditionalFormatting>
  <conditionalFormatting sqref="N223">
    <cfRule type="expression" dxfId="2488" priority="49">
      <formula>$W223&gt;0</formula>
    </cfRule>
  </conditionalFormatting>
  <conditionalFormatting sqref="N225">
    <cfRule type="expression" dxfId="2487" priority="44" stopIfTrue="1">
      <formula>$D225="Select or Enter US federal funder"</formula>
    </cfRule>
  </conditionalFormatting>
  <conditionalFormatting sqref="N225">
    <cfRule type="notContainsBlanks" dxfId="2486" priority="45" stopIfTrue="1">
      <formula>LEN(TRIM(N225))&gt;0</formula>
    </cfRule>
  </conditionalFormatting>
  <conditionalFormatting sqref="N225">
    <cfRule type="expression" dxfId="2485" priority="46">
      <formula>$W225&gt;0</formula>
    </cfRule>
  </conditionalFormatting>
  <conditionalFormatting sqref="S221:U221">
    <cfRule type="expression" dxfId="2484" priority="43" stopIfTrue="1">
      <formula>$D221="Select or Enter US federal funder"</formula>
    </cfRule>
  </conditionalFormatting>
  <conditionalFormatting sqref="R223:U223">
    <cfRule type="expression" dxfId="2483" priority="42" stopIfTrue="1">
      <formula>$D223="Select or Enter US federal funder"</formula>
    </cfRule>
  </conditionalFormatting>
  <conditionalFormatting sqref="R225:U225">
    <cfRule type="expression" dxfId="2482" priority="41" stopIfTrue="1">
      <formula>$D225="Select or Enter US federal funder"</formula>
    </cfRule>
  </conditionalFormatting>
  <conditionalFormatting sqref="V223">
    <cfRule type="expression" dxfId="2481" priority="39" stopIfTrue="1">
      <formula>$Z$261&lt;21</formula>
    </cfRule>
  </conditionalFormatting>
  <conditionalFormatting sqref="V223">
    <cfRule type="expression" dxfId="2480" priority="40" stopIfTrue="1">
      <formula>$D223="Select or Enter US federal funder"</formula>
    </cfRule>
  </conditionalFormatting>
  <conditionalFormatting sqref="V225">
    <cfRule type="expression" dxfId="2479" priority="37" stopIfTrue="1">
      <formula>$Z$261&lt;21</formula>
    </cfRule>
  </conditionalFormatting>
  <conditionalFormatting sqref="V225">
    <cfRule type="expression" dxfId="2478" priority="38" stopIfTrue="1">
      <formula>$D225="Select or Enter US federal funder"</formula>
    </cfRule>
  </conditionalFormatting>
  <conditionalFormatting sqref="D236">
    <cfRule type="containsText" dxfId="2477" priority="36" stopIfTrue="1" operator="containsText" text="Select or Enter other funder">
      <formula>NOT(ISERROR(SEARCH("Select or Enter other funder",D236)))</formula>
    </cfRule>
  </conditionalFormatting>
  <conditionalFormatting sqref="D234">
    <cfRule type="containsText" dxfId="2476" priority="35" stopIfTrue="1" operator="containsText" text="Select or Enter other funder">
      <formula>NOT(ISERROR(SEARCH("Select or Enter other funder",D234)))</formula>
    </cfRule>
  </conditionalFormatting>
  <conditionalFormatting sqref="H234">
    <cfRule type="expression" dxfId="2475" priority="34" stopIfTrue="1">
      <formula>$D234="Select or Enter Other funder"</formula>
    </cfRule>
  </conditionalFormatting>
  <conditionalFormatting sqref="J234">
    <cfRule type="expression" dxfId="2474" priority="33" stopIfTrue="1">
      <formula>$D234="Select or Enter Other funder"</formula>
    </cfRule>
  </conditionalFormatting>
  <conditionalFormatting sqref="L234">
    <cfRule type="expression" dxfId="2473" priority="32" stopIfTrue="1">
      <formula>$D234="Select or Enter Other funder"</formula>
    </cfRule>
  </conditionalFormatting>
  <conditionalFormatting sqref="F236">
    <cfRule type="expression" dxfId="2472" priority="31" stopIfTrue="1">
      <formula>$D236="Select or Enter Other funder"</formula>
    </cfRule>
  </conditionalFormatting>
  <conditionalFormatting sqref="H236">
    <cfRule type="expression" dxfId="2471" priority="30" stopIfTrue="1">
      <formula>$D236="Select or Enter Other funder"</formula>
    </cfRule>
  </conditionalFormatting>
  <conditionalFormatting sqref="J236">
    <cfRule type="expression" dxfId="2470" priority="29" stopIfTrue="1">
      <formula>$D236="Select or Enter Other funder"</formula>
    </cfRule>
  </conditionalFormatting>
  <conditionalFormatting sqref="L236">
    <cfRule type="expression" dxfId="2469" priority="28" stopIfTrue="1">
      <formula>$D236="Select or Enter Other funder"</formula>
    </cfRule>
  </conditionalFormatting>
  <conditionalFormatting sqref="F238">
    <cfRule type="expression" dxfId="2468" priority="27" stopIfTrue="1">
      <formula>$D238="Select or Enter Other funder"</formula>
    </cfRule>
  </conditionalFormatting>
  <conditionalFormatting sqref="H238">
    <cfRule type="expression" dxfId="2467" priority="26" stopIfTrue="1">
      <formula>$D238="Select or Enter Other funder"</formula>
    </cfRule>
  </conditionalFormatting>
  <conditionalFormatting sqref="J238">
    <cfRule type="expression" dxfId="2466" priority="25" stopIfTrue="1">
      <formula>$D238="Select or Enter Other funder"</formula>
    </cfRule>
  </conditionalFormatting>
  <conditionalFormatting sqref="L238">
    <cfRule type="expression" dxfId="2465" priority="24" stopIfTrue="1">
      <formula>$D238="Select or Enter Other funder"</formula>
    </cfRule>
  </conditionalFormatting>
  <conditionalFormatting sqref="N236">
    <cfRule type="expression" dxfId="2464" priority="21" stopIfTrue="1">
      <formula>$D236="Select or Enter Other funder"</formula>
    </cfRule>
  </conditionalFormatting>
  <conditionalFormatting sqref="N236">
    <cfRule type="notContainsBlanks" dxfId="2463" priority="22" stopIfTrue="1">
      <formula>LEN(TRIM(N236))&gt;0</formula>
    </cfRule>
  </conditionalFormatting>
  <conditionalFormatting sqref="N236">
    <cfRule type="expression" dxfId="2462" priority="23">
      <formula>$W236&gt;0</formula>
    </cfRule>
  </conditionalFormatting>
  <conditionalFormatting sqref="N238">
    <cfRule type="expression" dxfId="2461" priority="18" stopIfTrue="1">
      <formula>$D238="Select or Enter Other funder"</formula>
    </cfRule>
  </conditionalFormatting>
  <conditionalFormatting sqref="N238">
    <cfRule type="notContainsBlanks" dxfId="2460" priority="19" stopIfTrue="1">
      <formula>LEN(TRIM(N238))&gt;0</formula>
    </cfRule>
  </conditionalFormatting>
  <conditionalFormatting sqref="N238">
    <cfRule type="expression" dxfId="2459" priority="20">
      <formula>$W238&gt;0</formula>
    </cfRule>
  </conditionalFormatting>
  <conditionalFormatting sqref="S234">
    <cfRule type="expression" dxfId="2458" priority="17" stopIfTrue="1">
      <formula>$D234="Select or Enter Other funder"</formula>
    </cfRule>
  </conditionalFormatting>
  <conditionalFormatting sqref="T234">
    <cfRule type="expression" dxfId="2457" priority="16" stopIfTrue="1">
      <formula>$D234="Select or Enter Other funder"</formula>
    </cfRule>
  </conditionalFormatting>
  <conditionalFormatting sqref="U234">
    <cfRule type="expression" dxfId="2456" priority="15" stopIfTrue="1">
      <formula>$D234="Select or Enter Other funder"</formula>
    </cfRule>
  </conditionalFormatting>
  <conditionalFormatting sqref="U236">
    <cfRule type="expression" dxfId="2455" priority="14" stopIfTrue="1">
      <formula>$D236="Select or Enter Other funder"</formula>
    </cfRule>
  </conditionalFormatting>
  <conditionalFormatting sqref="T236">
    <cfRule type="expression" dxfId="2454" priority="13" stopIfTrue="1">
      <formula>$D236="Select or Enter Other funder"</formula>
    </cfRule>
  </conditionalFormatting>
  <conditionalFormatting sqref="S236">
    <cfRule type="expression" dxfId="2453" priority="12" stopIfTrue="1">
      <formula>$D236="Select or Enter Other funder"</formula>
    </cfRule>
  </conditionalFormatting>
  <conditionalFormatting sqref="R236">
    <cfRule type="expression" dxfId="2452" priority="11" stopIfTrue="1">
      <formula>$D236="Select or Enter Other funder"</formula>
    </cfRule>
  </conditionalFormatting>
  <conditionalFormatting sqref="R238">
    <cfRule type="expression" dxfId="2451" priority="10" stopIfTrue="1">
      <formula>$D238="Select or Enter Other funder"</formula>
    </cfRule>
  </conditionalFormatting>
  <conditionalFormatting sqref="S238">
    <cfRule type="expression" dxfId="2450" priority="9" stopIfTrue="1">
      <formula>$D238="Select or Enter Other funder"</formula>
    </cfRule>
  </conditionalFormatting>
  <conditionalFormatting sqref="T238">
    <cfRule type="expression" dxfId="2449" priority="8" stopIfTrue="1">
      <formula>$D238="Select or Enter Other funder"</formula>
    </cfRule>
  </conditionalFormatting>
  <conditionalFormatting sqref="U238">
    <cfRule type="expression" dxfId="2448" priority="7" stopIfTrue="1">
      <formula>$D238="Select or Enter Other funder"</formula>
    </cfRule>
  </conditionalFormatting>
  <conditionalFormatting sqref="V236">
    <cfRule type="expression" dxfId="2447" priority="5" stopIfTrue="1">
      <formula>$Z$261&lt;21</formula>
    </cfRule>
  </conditionalFormatting>
  <conditionalFormatting sqref="V236">
    <cfRule type="expression" dxfId="2446" priority="6" stopIfTrue="1">
      <formula>$D236="Select or Enter Other funder"</formula>
    </cfRule>
  </conditionalFormatting>
  <conditionalFormatting sqref="V238">
    <cfRule type="expression" dxfId="2445" priority="3" stopIfTrue="1">
      <formula>$Z$261&lt;21</formula>
    </cfRule>
  </conditionalFormatting>
  <conditionalFormatting sqref="V238">
    <cfRule type="expression" dxfId="2444" priority="4" stopIfTrue="1">
      <formula>$D238="Select or Enter Other funder"</formula>
    </cfRule>
  </conditionalFormatting>
  <conditionalFormatting sqref="N249">
    <cfRule type="containsText" dxfId="2443" priority="2" stopIfTrue="1" operator="containsText" text="Select work type -">
      <formula>NOT(ISERROR(SEARCH("Select work type -",N249)))</formula>
    </cfRule>
  </conditionalFormatting>
  <conditionalFormatting sqref="N247">
    <cfRule type="containsText" dxfId="2442" priority="1" stopIfTrue="1" operator="containsText" text="Select work type -">
      <formula>NOT(ISERROR(SEARCH("Select work type -",N247)))</formula>
    </cfRule>
  </conditionalFormatting>
  <dataValidations count="6">
    <dataValidation type="list" allowBlank="1" showInputMessage="1" sqref="D11:E11">
      <formula1>Month</formula1>
    </dataValidation>
    <dataValidation type="list" allowBlank="1" showInputMessage="1" showErrorMessage="1" sqref="N26 N28 N24">
      <formula1>LEAVE</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49 N251 N247">
      <formula1>NON_PROJECT_WORK</formula1>
    </dataValidation>
    <dataValidation type="list" allowBlank="1" showInputMessage="1" sqref="J11">
      <formula1>Year</formula1>
    </dataValidation>
    <dataValidation type="list" allowBlank="1" showInputMessage="1" showErrorMessage="1" sqref="P37 P39 P41 P43 P45 P49 P51 P53 P55 P59 P61 P63 P65 P47 P57 P69 P71 P73 P75 P67 P79 P81 P83 P85 P77">
      <formula1>TASK</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9'!D11="December",  "January", VLOOKUP('Month 9'!D11,List!$B$3:$D$14,3,FALSE))</f>
        <v>April</v>
      </c>
      <c r="E11" s="158"/>
      <c r="F11" s="160"/>
      <c r="G11" s="32"/>
      <c r="H11" s="32" t="s">
        <v>95</v>
      </c>
      <c r="I11" s="33"/>
      <c r="J11" s="157">
        <f>IF('Month 9'!D11="December", 'Month 9'!J11+1, 'Month 9'!J11)</f>
        <v>2023</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45017</v>
      </c>
      <c r="S21" s="199">
        <f>DATE(YEAR(R21),MONTH(R21),DAY(R21)+7)</f>
        <v>45024</v>
      </c>
      <c r="T21" s="199">
        <f t="shared" ref="T21:V21" si="0">DATE(YEAR(S21),MONTH(S21),DAY(S21)+7)</f>
        <v>45031</v>
      </c>
      <c r="U21" s="199">
        <f t="shared" si="0"/>
        <v>45038</v>
      </c>
      <c r="V21" s="199">
        <f t="shared" si="0"/>
        <v>45045</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45023</v>
      </c>
      <c r="S22" s="199">
        <f>DATE(YEAR(S21),MONTH(S21),DAY(S21)+6)</f>
        <v>45030</v>
      </c>
      <c r="T22" s="199">
        <f>DATE(YEAR(T21),MONTH(T21),DAY(T21)+6)</f>
        <v>45037</v>
      </c>
      <c r="U22" s="199">
        <f>DATE(YEAR(U21),MONTH(U21),DAY(U21)+6)</f>
        <v>45044</v>
      </c>
      <c r="V22" s="199">
        <f>$Z$260</f>
        <v>45046</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45017</v>
      </c>
      <c r="S34" s="199">
        <f t="shared" ref="S34:V34" si="1">S$21</f>
        <v>45024</v>
      </c>
      <c r="T34" s="199">
        <f t="shared" si="1"/>
        <v>45031</v>
      </c>
      <c r="U34" s="199">
        <f t="shared" si="1"/>
        <v>45038</v>
      </c>
      <c r="V34" s="199">
        <f t="shared" si="1"/>
        <v>45045</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45023</v>
      </c>
      <c r="S35" s="199">
        <f t="shared" ref="S35:V35" si="2">S$22</f>
        <v>45030</v>
      </c>
      <c r="T35" s="199">
        <f t="shared" si="2"/>
        <v>45037</v>
      </c>
      <c r="U35" s="199">
        <f t="shared" si="2"/>
        <v>45044</v>
      </c>
      <c r="V35" s="199">
        <f t="shared" si="2"/>
        <v>45046</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45017</v>
      </c>
      <c r="S91" s="199">
        <f t="shared" ref="S91:V91" si="3">S$21</f>
        <v>45024</v>
      </c>
      <c r="T91" s="199">
        <f t="shared" si="3"/>
        <v>45031</v>
      </c>
      <c r="U91" s="199">
        <f t="shared" si="3"/>
        <v>45038</v>
      </c>
      <c r="V91" s="199">
        <f t="shared" si="3"/>
        <v>45045</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45023</v>
      </c>
      <c r="S92" s="199">
        <f t="shared" ref="S92:V92" si="4">S$22</f>
        <v>45030</v>
      </c>
      <c r="T92" s="199">
        <f t="shared" si="4"/>
        <v>45037</v>
      </c>
      <c r="U92" s="199">
        <f t="shared" si="4"/>
        <v>45044</v>
      </c>
      <c r="V92" s="199">
        <f t="shared" si="4"/>
        <v>45046</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45017</v>
      </c>
      <c r="S218" s="199">
        <f t="shared" ref="S218:V218" si="61">S$21</f>
        <v>45024</v>
      </c>
      <c r="T218" s="199">
        <f t="shared" si="61"/>
        <v>45031</v>
      </c>
      <c r="U218" s="199">
        <f t="shared" si="61"/>
        <v>45038</v>
      </c>
      <c r="V218" s="199">
        <f t="shared" si="61"/>
        <v>45045</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45023</v>
      </c>
      <c r="S219" s="199">
        <f t="shared" ref="S219:V219" si="62">S$22</f>
        <v>45030</v>
      </c>
      <c r="T219" s="199">
        <f t="shared" si="62"/>
        <v>45037</v>
      </c>
      <c r="U219" s="199">
        <f t="shared" si="62"/>
        <v>45044</v>
      </c>
      <c r="V219" s="199">
        <f t="shared" si="62"/>
        <v>45046</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45017</v>
      </c>
      <c r="S231" s="199">
        <f t="shared" ref="S231:V231" si="63">S$21</f>
        <v>45024</v>
      </c>
      <c r="T231" s="199">
        <f t="shared" si="63"/>
        <v>45031</v>
      </c>
      <c r="U231" s="199">
        <f t="shared" si="63"/>
        <v>45038</v>
      </c>
      <c r="V231" s="199">
        <f t="shared" si="63"/>
        <v>45045</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45023</v>
      </c>
      <c r="S232" s="199">
        <f t="shared" ref="S232:V232" si="64">S$22</f>
        <v>45030</v>
      </c>
      <c r="T232" s="199">
        <f t="shared" si="64"/>
        <v>45037</v>
      </c>
      <c r="U232" s="199">
        <f t="shared" si="64"/>
        <v>45044</v>
      </c>
      <c r="V232" s="199">
        <f t="shared" si="64"/>
        <v>45046</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45017</v>
      </c>
      <c r="S244" s="199">
        <f t="shared" ref="S244:V244" si="65">S$21</f>
        <v>45024</v>
      </c>
      <c r="T244" s="199">
        <f t="shared" si="65"/>
        <v>45031</v>
      </c>
      <c r="U244" s="199">
        <f t="shared" si="65"/>
        <v>45038</v>
      </c>
      <c r="V244" s="199">
        <f t="shared" si="65"/>
        <v>45045</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45023</v>
      </c>
      <c r="S245" s="199">
        <f t="shared" ref="S245:V245" si="66">S$22</f>
        <v>45030</v>
      </c>
      <c r="T245" s="199">
        <f t="shared" si="66"/>
        <v>45037</v>
      </c>
      <c r="U245" s="199">
        <f t="shared" si="66"/>
        <v>45044</v>
      </c>
      <c r="V245" s="199">
        <f t="shared" si="66"/>
        <v>45046</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45017</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45046</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20</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April</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2023</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April</v>
      </c>
      <c r="C293" s="146"/>
      <c r="D293" s="106">
        <f>J11</f>
        <v>2023</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2441" priority="86" stopIfTrue="1">
      <formula>$Z$261&lt;21</formula>
    </cfRule>
  </conditionalFormatting>
  <conditionalFormatting sqref="D184">
    <cfRule type="containsText" dxfId="2440" priority="813" stopIfTrue="1" operator="containsText" text="- Select EU funder -">
      <formula>NOT(ISERROR(SEARCH("- Select EU funder -",D184)))</formula>
    </cfRule>
  </conditionalFormatting>
  <conditionalFormatting sqref="D221">
    <cfRule type="containsText" dxfId="2439" priority="812" stopIfTrue="1" operator="containsText" text="Select or Enter US federal funder">
      <formula>NOT(ISERROR(SEARCH("Select or Enter US federal funder",D221)))</formula>
    </cfRule>
  </conditionalFormatting>
  <conditionalFormatting sqref="D223">
    <cfRule type="containsText" dxfId="2438" priority="811" stopIfTrue="1" operator="containsText" text="Select or Enter US federal funder">
      <formula>NOT(ISERROR(SEARCH("Select or Enter US federal funder",D223)))</formula>
    </cfRule>
  </conditionalFormatting>
  <conditionalFormatting sqref="D225">
    <cfRule type="containsText" dxfId="2437" priority="810" stopIfTrue="1" operator="containsText" text="Select or Enter US federal funder">
      <formula>NOT(ISERROR(SEARCH("Select or Enter US federal funder",D225)))</formula>
    </cfRule>
  </conditionalFormatting>
  <conditionalFormatting sqref="D238">
    <cfRule type="containsText" dxfId="2436" priority="809" stopIfTrue="1" operator="containsText" text="Select or Enter other funder">
      <formula>NOT(ISERROR(SEARCH("Select or Enter other funder",D238)))</formula>
    </cfRule>
  </conditionalFormatting>
  <conditionalFormatting sqref="D77">
    <cfRule type="containsText" dxfId="2435" priority="807" stopIfTrue="1" operator="containsText" text="- Select UKRI funder -">
      <formula>NOT(ISERROR(SEARCH("- Select UKRI funder -",D77)))</formula>
    </cfRule>
  </conditionalFormatting>
  <conditionalFormatting sqref="F77">
    <cfRule type="expression" dxfId="2434" priority="806" stopIfTrue="1">
      <formula>$D77="- Select UKRI funder -"</formula>
    </cfRule>
  </conditionalFormatting>
  <conditionalFormatting sqref="R26">
    <cfRule type="expression" dxfId="2433" priority="805">
      <formula>N26="- Select type of leave -"</formula>
    </cfRule>
  </conditionalFormatting>
  <conditionalFormatting sqref="S26">
    <cfRule type="expression" dxfId="2432" priority="804">
      <formula>N26="- Select type of leave -"</formula>
    </cfRule>
  </conditionalFormatting>
  <conditionalFormatting sqref="T26">
    <cfRule type="expression" dxfId="2431" priority="803">
      <formula>N26="- Select type of leave -"</formula>
    </cfRule>
  </conditionalFormatting>
  <conditionalFormatting sqref="U26">
    <cfRule type="expression" dxfId="2430" priority="802">
      <formula>N26="- Select type of leave -"</formula>
    </cfRule>
  </conditionalFormatting>
  <conditionalFormatting sqref="R28">
    <cfRule type="expression" dxfId="2429" priority="801">
      <formula>N28="- Select type of leave -"</formula>
    </cfRule>
  </conditionalFormatting>
  <conditionalFormatting sqref="S28">
    <cfRule type="expression" dxfId="2428" priority="800">
      <formula>N28="- Select type of leave -"</formula>
    </cfRule>
  </conditionalFormatting>
  <conditionalFormatting sqref="T28">
    <cfRule type="expression" dxfId="2427" priority="799">
      <formula>N28="- Select type of leave -"</formula>
    </cfRule>
  </conditionalFormatting>
  <conditionalFormatting sqref="U28">
    <cfRule type="expression" dxfId="2426" priority="798">
      <formula>N28="- Select type of leave -"</formula>
    </cfRule>
  </conditionalFormatting>
  <conditionalFormatting sqref="V28">
    <cfRule type="expression" dxfId="2425" priority="797">
      <formula>N28="- Select type of leave -"</formula>
    </cfRule>
  </conditionalFormatting>
  <conditionalFormatting sqref="R24">
    <cfRule type="expression" dxfId="2424" priority="796">
      <formula>N24="- Select type of leave -"</formula>
    </cfRule>
  </conditionalFormatting>
  <conditionalFormatting sqref="S24">
    <cfRule type="expression" dxfId="2423" priority="795">
      <formula>N24="- Select type of leave -"</formula>
    </cfRule>
  </conditionalFormatting>
  <conditionalFormatting sqref="T24">
    <cfRule type="expression" dxfId="2422" priority="794">
      <formula>N24="- Select type of leave -"</formula>
    </cfRule>
  </conditionalFormatting>
  <conditionalFormatting sqref="U24">
    <cfRule type="expression" dxfId="2421" priority="793">
      <formula>N24="- Select type of leave -"</formula>
    </cfRule>
  </conditionalFormatting>
  <conditionalFormatting sqref="V24">
    <cfRule type="expression" dxfId="2420" priority="792">
      <formula>N24="- Select type of leave -"</formula>
    </cfRule>
  </conditionalFormatting>
  <conditionalFormatting sqref="P26">
    <cfRule type="containsText" dxfId="2419" priority="790" operator="containsText" text="- Select type of leave -">
      <formula>NOT(ISERROR(SEARCH("- Select type of leave -",P26)))</formula>
    </cfRule>
  </conditionalFormatting>
  <conditionalFormatting sqref="O26">
    <cfRule type="containsText" dxfId="2418" priority="789" operator="containsText" text="- Select type of leave -">
      <formula>NOT(ISERROR(SEARCH("- Select type of leave -",O26)))</formula>
    </cfRule>
  </conditionalFormatting>
  <conditionalFormatting sqref="P24">
    <cfRule type="containsText" dxfId="2417" priority="788" operator="containsText" text="- Select type of leave -">
      <formula>NOT(ISERROR(SEARCH("- Select type of leave -",P24)))</formula>
    </cfRule>
  </conditionalFormatting>
  <conditionalFormatting sqref="O24">
    <cfRule type="containsText" dxfId="2416" priority="787" operator="containsText" text="- Select type of leave -">
      <formula>NOT(ISERROR(SEARCH("- Select type of leave -",O24)))</formula>
    </cfRule>
  </conditionalFormatting>
  <conditionalFormatting sqref="P28">
    <cfRule type="containsText" dxfId="2415" priority="786" operator="containsText" text="- Select type of leave -">
      <formula>NOT(ISERROR(SEARCH("- Select type of leave -",P28)))</formula>
    </cfRule>
  </conditionalFormatting>
  <conditionalFormatting sqref="O28">
    <cfRule type="containsText" dxfId="2414" priority="785" operator="containsText" text="- Select type of leave -">
      <formula>NOT(ISERROR(SEARCH("- Select type of leave -",O28)))</formula>
    </cfRule>
  </conditionalFormatting>
  <conditionalFormatting sqref="N37">
    <cfRule type="expression" dxfId="2413" priority="782" stopIfTrue="1">
      <formula>$D$37="- Select UKRI funder -"</formula>
    </cfRule>
  </conditionalFormatting>
  <conditionalFormatting sqref="N37">
    <cfRule type="notContainsBlanks" dxfId="2412" priority="783" stopIfTrue="1">
      <formula>LEN(TRIM(N37))&gt;0</formula>
    </cfRule>
  </conditionalFormatting>
  <conditionalFormatting sqref="N37">
    <cfRule type="expression" dxfId="2411" priority="784">
      <formula>$W37&gt;0</formula>
    </cfRule>
  </conditionalFormatting>
  <conditionalFormatting sqref="H77">
    <cfRule type="expression" dxfId="2410" priority="781" stopIfTrue="1">
      <formula>$D77="- Select UKRI funder -"</formula>
    </cfRule>
  </conditionalFormatting>
  <conditionalFormatting sqref="J77">
    <cfRule type="expression" dxfId="2409" priority="780" stopIfTrue="1">
      <formula>$D77="- Select UKRI funder -"</formula>
    </cfRule>
  </conditionalFormatting>
  <conditionalFormatting sqref="L77">
    <cfRule type="expression" dxfId="2408" priority="779" stopIfTrue="1">
      <formula>$D77="- Select UKRI funder -"</formula>
    </cfRule>
  </conditionalFormatting>
  <conditionalFormatting sqref="D67">
    <cfRule type="containsText" dxfId="2407" priority="778" stopIfTrue="1" operator="containsText" text="- Select UKRI funder -">
      <formula>NOT(ISERROR(SEARCH("- Select UKRI funder -",D67)))</formula>
    </cfRule>
  </conditionalFormatting>
  <conditionalFormatting sqref="D57">
    <cfRule type="containsText" dxfId="2406" priority="777" stopIfTrue="1" operator="containsText" text="- Select UKRI funder -">
      <formula>NOT(ISERROR(SEARCH("- Select UKRI funder -",D57)))</formula>
    </cfRule>
  </conditionalFormatting>
  <conditionalFormatting sqref="D47">
    <cfRule type="containsText" dxfId="2405" priority="776" stopIfTrue="1" operator="containsText" text="- Select UKRI funder -">
      <formula>NOT(ISERROR(SEARCH("- Select UKRI funder -",D47)))</formula>
    </cfRule>
  </conditionalFormatting>
  <conditionalFormatting sqref="D37">
    <cfRule type="containsText" dxfId="2404" priority="775" stopIfTrue="1" operator="containsText" text="- Select UKRI funder -">
      <formula>NOT(ISERROR(SEARCH("- Select UKRI funder -",D37)))</formula>
    </cfRule>
  </conditionalFormatting>
  <conditionalFormatting sqref="F67">
    <cfRule type="expression" dxfId="2403" priority="774" stopIfTrue="1">
      <formula>$D67="- Select UKRI funder -"</formula>
    </cfRule>
  </conditionalFormatting>
  <conditionalFormatting sqref="F57">
    <cfRule type="expression" dxfId="2402" priority="773" stopIfTrue="1">
      <formula>$D57="- Select UKRI funder -"</formula>
    </cfRule>
  </conditionalFormatting>
  <conditionalFormatting sqref="F47">
    <cfRule type="expression" dxfId="2401" priority="772" stopIfTrue="1">
      <formula>$D47="- Select UKRI funder -"</formula>
    </cfRule>
  </conditionalFormatting>
  <conditionalFormatting sqref="F37">
    <cfRule type="expression" dxfId="2400" priority="771" stopIfTrue="1">
      <formula>$D37="- Select UKRI funder -"</formula>
    </cfRule>
  </conditionalFormatting>
  <conditionalFormatting sqref="H37">
    <cfRule type="expression" dxfId="2399" priority="770" stopIfTrue="1">
      <formula>$D37="- Select UKRI funder -"</formula>
    </cfRule>
  </conditionalFormatting>
  <conditionalFormatting sqref="H47">
    <cfRule type="expression" dxfId="2398" priority="769" stopIfTrue="1">
      <formula>$D47="- Select UKRI funder -"</formula>
    </cfRule>
  </conditionalFormatting>
  <conditionalFormatting sqref="H57">
    <cfRule type="expression" dxfId="2397" priority="768" stopIfTrue="1">
      <formula>$D57="- Select UKRI funder -"</formula>
    </cfRule>
  </conditionalFormatting>
  <conditionalFormatting sqref="H67">
    <cfRule type="expression" dxfId="2396" priority="767" stopIfTrue="1">
      <formula>$D67="- Select UKRI funder -"</formula>
    </cfRule>
  </conditionalFormatting>
  <conditionalFormatting sqref="J67">
    <cfRule type="expression" dxfId="2395" priority="766" stopIfTrue="1">
      <formula>$D67="- Select UKRI funder -"</formula>
    </cfRule>
  </conditionalFormatting>
  <conditionalFormatting sqref="J57">
    <cfRule type="expression" dxfId="2394" priority="765" stopIfTrue="1">
      <formula>$D57="- Select UKRI funder -"</formula>
    </cfRule>
  </conditionalFormatting>
  <conditionalFormatting sqref="J47">
    <cfRule type="expression" dxfId="2393" priority="764" stopIfTrue="1">
      <formula>$D47="- Select UKRI funder -"</formula>
    </cfRule>
  </conditionalFormatting>
  <conditionalFormatting sqref="J37">
    <cfRule type="expression" dxfId="2392" priority="763" stopIfTrue="1">
      <formula>$D37="- Select UKRI funder -"</formula>
    </cfRule>
  </conditionalFormatting>
  <conditionalFormatting sqref="L37">
    <cfRule type="expression" dxfId="2391" priority="762" stopIfTrue="1">
      <formula>$D37="- Select UKRI funder -"</formula>
    </cfRule>
  </conditionalFormatting>
  <conditionalFormatting sqref="L47">
    <cfRule type="expression" dxfId="2390" priority="761" stopIfTrue="1">
      <formula>$D47="- Select UKRI funder -"</formula>
    </cfRule>
  </conditionalFormatting>
  <conditionalFormatting sqref="L57">
    <cfRule type="expression" dxfId="2389" priority="760" stopIfTrue="1">
      <formula>$D57="- Select UKRI funder -"</formula>
    </cfRule>
  </conditionalFormatting>
  <conditionalFormatting sqref="L67">
    <cfRule type="expression" dxfId="2388" priority="759" stopIfTrue="1">
      <formula>$D67="- Select UKRI funder -"</formula>
    </cfRule>
  </conditionalFormatting>
  <conditionalFormatting sqref="P37">
    <cfRule type="expression" dxfId="2387" priority="731" stopIfTrue="1">
      <formula>$D$37="- Select UKRI funder -"</formula>
    </cfRule>
    <cfRule type="notContainsBlanks" dxfId="2386" priority="758" stopIfTrue="1">
      <formula>LEN(TRIM(P37))&gt;0</formula>
    </cfRule>
  </conditionalFormatting>
  <conditionalFormatting sqref="F184">
    <cfRule type="expression" dxfId="2385" priority="757" stopIfTrue="1">
      <formula>$D184="- Select EU funder -"</formula>
    </cfRule>
  </conditionalFormatting>
  <conditionalFormatting sqref="H184">
    <cfRule type="expression" dxfId="2384" priority="756" stopIfTrue="1">
      <formula>$D184="- Select EU funder -"</formula>
    </cfRule>
  </conditionalFormatting>
  <conditionalFormatting sqref="J184">
    <cfRule type="expression" dxfId="2383" priority="755" stopIfTrue="1">
      <formula>$D184="- Select EU funder -"</formula>
    </cfRule>
  </conditionalFormatting>
  <conditionalFormatting sqref="L184">
    <cfRule type="expression" dxfId="2382" priority="754" stopIfTrue="1">
      <formula>$D184="- Select EU funder -"</formula>
    </cfRule>
  </conditionalFormatting>
  <conditionalFormatting sqref="D154">
    <cfRule type="containsText" dxfId="2381" priority="753" stopIfTrue="1" operator="containsText" text="- Select EU funder -">
      <formula>NOT(ISERROR(SEARCH("- Select EU funder -",D154)))</formula>
    </cfRule>
  </conditionalFormatting>
  <conditionalFormatting sqref="D124">
    <cfRule type="containsText" dxfId="2380" priority="752" stopIfTrue="1" operator="containsText" text="- Select EU funder -">
      <formula>NOT(ISERROR(SEARCH("- Select EU funder -",D124)))</formula>
    </cfRule>
  </conditionalFormatting>
  <conditionalFormatting sqref="D94">
    <cfRule type="containsText" dxfId="2379" priority="751" stopIfTrue="1" operator="containsText" text="- Select EU funder -">
      <formula>NOT(ISERROR(SEARCH("- Select EU funder -",D94)))</formula>
    </cfRule>
  </conditionalFormatting>
  <conditionalFormatting sqref="F94">
    <cfRule type="expression" dxfId="2378" priority="750" stopIfTrue="1">
      <formula>$D94="- Select EU funder -"</formula>
    </cfRule>
  </conditionalFormatting>
  <conditionalFormatting sqref="F124">
    <cfRule type="expression" dxfId="2377" priority="749" stopIfTrue="1">
      <formula>$D124="- Select EU funder -"</formula>
    </cfRule>
  </conditionalFormatting>
  <conditionalFormatting sqref="F154">
    <cfRule type="expression" dxfId="2376" priority="748" stopIfTrue="1">
      <formula>$D154="- Select EU funder -"</formula>
    </cfRule>
  </conditionalFormatting>
  <conditionalFormatting sqref="H94">
    <cfRule type="expression" dxfId="2375" priority="747" stopIfTrue="1">
      <formula>$D94="- Select EU funder -"</formula>
    </cfRule>
  </conditionalFormatting>
  <conditionalFormatting sqref="H124">
    <cfRule type="expression" dxfId="2374" priority="746" stopIfTrue="1">
      <formula>$D124="- Select EU funder -"</formula>
    </cfRule>
  </conditionalFormatting>
  <conditionalFormatting sqref="H154">
    <cfRule type="expression" dxfId="2373" priority="745" stopIfTrue="1">
      <formula>$D154="- Select EU funder -"</formula>
    </cfRule>
  </conditionalFormatting>
  <conditionalFormatting sqref="J94">
    <cfRule type="expression" dxfId="2372" priority="744" stopIfTrue="1">
      <formula>$D94="- Select EU funder -"</formula>
    </cfRule>
  </conditionalFormatting>
  <conditionalFormatting sqref="J124">
    <cfRule type="expression" dxfId="2371" priority="743" stopIfTrue="1">
      <formula>$D124="- Select EU funder -"</formula>
    </cfRule>
  </conditionalFormatting>
  <conditionalFormatting sqref="J154">
    <cfRule type="expression" dxfId="2370" priority="742" stopIfTrue="1">
      <formula>$D154="- Select EU funder -"</formula>
    </cfRule>
  </conditionalFormatting>
  <conditionalFormatting sqref="L94">
    <cfRule type="expression" dxfId="2369" priority="741" stopIfTrue="1">
      <formula>$D94="- Select EU funder -"</formula>
    </cfRule>
  </conditionalFormatting>
  <conditionalFormatting sqref="L124">
    <cfRule type="expression" dxfId="2368" priority="740" stopIfTrue="1">
      <formula>$D124="- Select EU funder -"</formula>
    </cfRule>
  </conditionalFormatting>
  <conditionalFormatting sqref="L154">
    <cfRule type="expression" dxfId="2367" priority="739" stopIfTrue="1">
      <formula>$D154="- Select EU funder -"</formula>
    </cfRule>
  </conditionalFormatting>
  <conditionalFormatting sqref="P47">
    <cfRule type="expression" dxfId="2366" priority="737" stopIfTrue="1">
      <formula>$D$47="- Select UKRI funder -"</formula>
    </cfRule>
    <cfRule type="notContainsBlanks" dxfId="2365" priority="738" stopIfTrue="1">
      <formula>LEN(TRIM(P47))&gt;0</formula>
    </cfRule>
  </conditionalFormatting>
  <conditionalFormatting sqref="P57">
    <cfRule type="expression" dxfId="2364" priority="735" stopIfTrue="1">
      <formula>$D$57="- Select UKRI funder -"</formula>
    </cfRule>
    <cfRule type="notContainsBlanks" dxfId="2363" priority="736" stopIfTrue="1">
      <formula>LEN(TRIM(P57))&gt;0</formula>
    </cfRule>
  </conditionalFormatting>
  <conditionalFormatting sqref="P67">
    <cfRule type="expression" dxfId="2362" priority="733" stopIfTrue="1">
      <formula>$D$67="- Select UKRI funder -"</formula>
    </cfRule>
    <cfRule type="notContainsBlanks" dxfId="2361" priority="734" stopIfTrue="1">
      <formula>LEN(TRIM(P67))&gt;0</formula>
    </cfRule>
  </conditionalFormatting>
  <conditionalFormatting sqref="P77">
    <cfRule type="expression" dxfId="2360" priority="732" stopIfTrue="1">
      <formula>$D$77="- Select UKRI funder -"</formula>
    </cfRule>
    <cfRule type="notContainsBlanks" dxfId="2359" priority="814" stopIfTrue="1">
      <formula>LEN(TRIM(P77))&gt;0</formula>
    </cfRule>
  </conditionalFormatting>
  <conditionalFormatting sqref="P79">
    <cfRule type="expression" dxfId="2358" priority="729" stopIfTrue="1">
      <formula>$D$77="- Select UKRI funder -"</formula>
    </cfRule>
    <cfRule type="notContainsBlanks" dxfId="2357" priority="730" stopIfTrue="1">
      <formula>LEN(TRIM(P79))&gt;0</formula>
    </cfRule>
  </conditionalFormatting>
  <conditionalFormatting sqref="P81">
    <cfRule type="expression" dxfId="2356" priority="727" stopIfTrue="1">
      <formula>$D$77="- Select UKRI funder -"</formula>
    </cfRule>
    <cfRule type="notContainsBlanks" dxfId="2355" priority="728" stopIfTrue="1">
      <formula>LEN(TRIM(P81))&gt;0</formula>
    </cfRule>
  </conditionalFormatting>
  <conditionalFormatting sqref="P83">
    <cfRule type="expression" dxfId="2354" priority="725" stopIfTrue="1">
      <formula>$D$77="- Select UKRI funder -"</formula>
    </cfRule>
    <cfRule type="notContainsBlanks" dxfId="2353" priority="726" stopIfTrue="1">
      <formula>LEN(TRIM(P83))&gt;0</formula>
    </cfRule>
  </conditionalFormatting>
  <conditionalFormatting sqref="P85">
    <cfRule type="expression" dxfId="2352" priority="723" stopIfTrue="1">
      <formula>$D$77="- Select UKRI funder -"</formula>
    </cfRule>
    <cfRule type="notContainsBlanks" dxfId="2351" priority="724" stopIfTrue="1">
      <formula>LEN(TRIM(P85))&gt;0</formula>
    </cfRule>
  </conditionalFormatting>
  <conditionalFormatting sqref="P69">
    <cfRule type="expression" dxfId="2350" priority="721" stopIfTrue="1">
      <formula>$D$67="- Select UKRI funder -"</formula>
    </cfRule>
    <cfRule type="notContainsBlanks" dxfId="2349" priority="722" stopIfTrue="1">
      <formula>LEN(TRIM(P69))&gt;0</formula>
    </cfRule>
  </conditionalFormatting>
  <conditionalFormatting sqref="P71">
    <cfRule type="expression" dxfId="2348" priority="719" stopIfTrue="1">
      <formula>$D$67="- Select UKRI funder -"</formula>
    </cfRule>
    <cfRule type="notContainsBlanks" dxfId="2347" priority="720" stopIfTrue="1">
      <formula>LEN(TRIM(P71))&gt;0</formula>
    </cfRule>
  </conditionalFormatting>
  <conditionalFormatting sqref="P73">
    <cfRule type="expression" dxfId="2346" priority="717" stopIfTrue="1">
      <formula>$D$67="- Select UKRI funder -"</formula>
    </cfRule>
    <cfRule type="notContainsBlanks" dxfId="2345" priority="718" stopIfTrue="1">
      <formula>LEN(TRIM(P73))&gt;0</formula>
    </cfRule>
  </conditionalFormatting>
  <conditionalFormatting sqref="P75">
    <cfRule type="expression" dxfId="2344" priority="715" stopIfTrue="1">
      <formula>$D$67="- Select UKRI funder -"</formula>
    </cfRule>
    <cfRule type="notContainsBlanks" dxfId="2343" priority="716" stopIfTrue="1">
      <formula>LEN(TRIM(P75))&gt;0</formula>
    </cfRule>
  </conditionalFormatting>
  <conditionalFormatting sqref="P59">
    <cfRule type="expression" dxfId="2342" priority="713" stopIfTrue="1">
      <formula>$D$57="- Select UKRI funder -"</formula>
    </cfRule>
    <cfRule type="notContainsBlanks" dxfId="2341" priority="714" stopIfTrue="1">
      <formula>LEN(TRIM(P59))&gt;0</formula>
    </cfRule>
  </conditionalFormatting>
  <conditionalFormatting sqref="P61">
    <cfRule type="expression" dxfId="2340" priority="711" stopIfTrue="1">
      <formula>$D$57="- Select UKRI funder -"</formula>
    </cfRule>
    <cfRule type="notContainsBlanks" dxfId="2339" priority="712" stopIfTrue="1">
      <formula>LEN(TRIM(P61))&gt;0</formula>
    </cfRule>
  </conditionalFormatting>
  <conditionalFormatting sqref="P63">
    <cfRule type="expression" dxfId="2338" priority="709" stopIfTrue="1">
      <formula>$D$57="- Select UKRI funder -"</formula>
    </cfRule>
    <cfRule type="notContainsBlanks" dxfId="2337" priority="710" stopIfTrue="1">
      <formula>LEN(TRIM(P63))&gt;0</formula>
    </cfRule>
  </conditionalFormatting>
  <conditionalFormatting sqref="P65">
    <cfRule type="expression" dxfId="2336" priority="707" stopIfTrue="1">
      <formula>$D$57="- Select UKRI funder -"</formula>
    </cfRule>
    <cfRule type="notContainsBlanks" dxfId="2335" priority="708" stopIfTrue="1">
      <formula>LEN(TRIM(P65))&gt;0</formula>
    </cfRule>
  </conditionalFormatting>
  <conditionalFormatting sqref="P49">
    <cfRule type="expression" dxfId="2334" priority="705" stopIfTrue="1">
      <formula>$D$47="- Select UKRI funder -"</formula>
    </cfRule>
    <cfRule type="notContainsBlanks" dxfId="2333" priority="706" stopIfTrue="1">
      <formula>LEN(TRIM(P49))&gt;0</formula>
    </cfRule>
  </conditionalFormatting>
  <conditionalFormatting sqref="P51">
    <cfRule type="expression" dxfId="2332" priority="703" stopIfTrue="1">
      <formula>$D$47="- Select UKRI funder -"</formula>
    </cfRule>
    <cfRule type="notContainsBlanks" dxfId="2331" priority="704" stopIfTrue="1">
      <formula>LEN(TRIM(P51))&gt;0</formula>
    </cfRule>
  </conditionalFormatting>
  <conditionalFormatting sqref="P53">
    <cfRule type="expression" dxfId="2330" priority="701" stopIfTrue="1">
      <formula>$D$47="- Select UKRI funder -"</formula>
    </cfRule>
    <cfRule type="notContainsBlanks" dxfId="2329" priority="702" stopIfTrue="1">
      <formula>LEN(TRIM(P53))&gt;0</formula>
    </cfRule>
  </conditionalFormatting>
  <conditionalFormatting sqref="P55">
    <cfRule type="expression" dxfId="2328" priority="699" stopIfTrue="1">
      <formula>$D$47="- Select UKRI funder -"</formula>
    </cfRule>
    <cfRule type="notContainsBlanks" dxfId="2327" priority="700" stopIfTrue="1">
      <formula>LEN(TRIM(P55))&gt;0</formula>
    </cfRule>
  </conditionalFormatting>
  <conditionalFormatting sqref="P39">
    <cfRule type="expression" dxfId="2326" priority="697" stopIfTrue="1">
      <formula>$D$37="- Select UKRI funder -"</formula>
    </cfRule>
    <cfRule type="notContainsBlanks" dxfId="2325" priority="698" stopIfTrue="1">
      <formula>LEN(TRIM(P39))&gt;0</formula>
    </cfRule>
  </conditionalFormatting>
  <conditionalFormatting sqref="P41">
    <cfRule type="expression" dxfId="2324" priority="695" stopIfTrue="1">
      <formula>$D$37="- Select UKRI funder -"</formula>
    </cfRule>
    <cfRule type="notContainsBlanks" dxfId="2323" priority="696" stopIfTrue="1">
      <formula>LEN(TRIM(P41))&gt;0</formula>
    </cfRule>
  </conditionalFormatting>
  <conditionalFormatting sqref="P43">
    <cfRule type="expression" dxfId="2322" priority="693" stopIfTrue="1">
      <formula>$D$37="- Select UKRI funder -"</formula>
    </cfRule>
    <cfRule type="notContainsBlanks" dxfId="2321" priority="694" stopIfTrue="1">
      <formula>LEN(TRIM(P43))&gt;0</formula>
    </cfRule>
  </conditionalFormatting>
  <conditionalFormatting sqref="P45">
    <cfRule type="expression" dxfId="2320" priority="691" stopIfTrue="1">
      <formula>$D$37="- Select UKRI funder -"</formula>
    </cfRule>
    <cfRule type="notContainsBlanks" dxfId="2319" priority="692" stopIfTrue="1">
      <formula>LEN(TRIM(P45))&gt;0</formula>
    </cfRule>
  </conditionalFormatting>
  <conditionalFormatting sqref="R47:V47">
    <cfRule type="expression" dxfId="2318" priority="791">
      <formula>$D$47="- Select UKRI funder -"</formula>
    </cfRule>
  </conditionalFormatting>
  <conditionalFormatting sqref="V49">
    <cfRule type="expression" dxfId="2317" priority="689" stopIfTrue="1">
      <formula>$Z$261&lt;21</formula>
    </cfRule>
  </conditionalFormatting>
  <conditionalFormatting sqref="R49:V49">
    <cfRule type="expression" dxfId="2316" priority="690">
      <formula>$D$47="- Select UKRI funder -"</formula>
    </cfRule>
  </conditionalFormatting>
  <conditionalFormatting sqref="V51">
    <cfRule type="expression" dxfId="2315" priority="687" stopIfTrue="1">
      <formula>$Z$261&lt;21</formula>
    </cfRule>
  </conditionalFormatting>
  <conditionalFormatting sqref="R51:V51">
    <cfRule type="expression" dxfId="2314" priority="688">
      <formula>$D$47="- Select UKRI funder -"</formula>
    </cfRule>
  </conditionalFormatting>
  <conditionalFormatting sqref="V53">
    <cfRule type="expression" dxfId="2313" priority="685" stopIfTrue="1">
      <formula>$Z$261&lt;21</formula>
    </cfRule>
  </conditionalFormatting>
  <conditionalFormatting sqref="R53:V53">
    <cfRule type="expression" dxfId="2312" priority="686">
      <formula>$D$47="- Select UKRI funder -"</formula>
    </cfRule>
  </conditionalFormatting>
  <conditionalFormatting sqref="V55">
    <cfRule type="expression" dxfId="2311" priority="683" stopIfTrue="1">
      <formula>$Z$261&lt;21</formula>
    </cfRule>
  </conditionalFormatting>
  <conditionalFormatting sqref="R55:V55">
    <cfRule type="expression" dxfId="2310" priority="684">
      <formula>$D$47="- Select UKRI funder -"</formula>
    </cfRule>
  </conditionalFormatting>
  <conditionalFormatting sqref="V37">
    <cfRule type="expression" dxfId="2309" priority="681" stopIfTrue="1">
      <formula>$Z$261&lt;21</formula>
    </cfRule>
  </conditionalFormatting>
  <conditionalFormatting sqref="R37:V37">
    <cfRule type="expression" dxfId="2308" priority="682">
      <formula>$D$37="- Select UKRI funder -"</formula>
    </cfRule>
  </conditionalFormatting>
  <conditionalFormatting sqref="V39">
    <cfRule type="expression" dxfId="2307" priority="679" stopIfTrue="1">
      <formula>$Z$261&lt;21</formula>
    </cfRule>
  </conditionalFormatting>
  <conditionalFormatting sqref="R39:V39">
    <cfRule type="expression" dxfId="2306" priority="680">
      <formula>$D$37="- Select UKRI funder -"</formula>
    </cfRule>
  </conditionalFormatting>
  <conditionalFormatting sqref="V41">
    <cfRule type="expression" dxfId="2305" priority="677" stopIfTrue="1">
      <formula>$Z$261&lt;21</formula>
    </cfRule>
  </conditionalFormatting>
  <conditionalFormatting sqref="R41:V41">
    <cfRule type="expression" dxfId="2304" priority="678">
      <formula>$D$37="- Select UKRI funder -"</formula>
    </cfRule>
  </conditionalFormatting>
  <conditionalFormatting sqref="V43">
    <cfRule type="expression" dxfId="2303" priority="675" stopIfTrue="1">
      <formula>$Z$261&lt;21</formula>
    </cfRule>
  </conditionalFormatting>
  <conditionalFormatting sqref="R43:V43">
    <cfRule type="expression" dxfId="2302" priority="676">
      <formula>$D$37="- Select UKRI funder -"</formula>
    </cfRule>
  </conditionalFormatting>
  <conditionalFormatting sqref="V45">
    <cfRule type="expression" dxfId="2301" priority="673" stopIfTrue="1">
      <formula>$Z$261&lt;21</formula>
    </cfRule>
  </conditionalFormatting>
  <conditionalFormatting sqref="R45:V45">
    <cfRule type="expression" dxfId="2300" priority="674">
      <formula>$D$37="- Select UKRI funder -"</formula>
    </cfRule>
  </conditionalFormatting>
  <conditionalFormatting sqref="V57">
    <cfRule type="expression" dxfId="2299" priority="671" stopIfTrue="1">
      <formula>$Z$261&lt;21</formula>
    </cfRule>
  </conditionalFormatting>
  <conditionalFormatting sqref="R57:V57">
    <cfRule type="expression" dxfId="2298" priority="672">
      <formula>$D$57="- Select UKRI funder -"</formula>
    </cfRule>
  </conditionalFormatting>
  <conditionalFormatting sqref="V59">
    <cfRule type="expression" dxfId="2297" priority="669" stopIfTrue="1">
      <formula>$Z$261&lt;21</formula>
    </cfRule>
  </conditionalFormatting>
  <conditionalFormatting sqref="R59:V59">
    <cfRule type="expression" dxfId="2296" priority="670">
      <formula>$D$57="- Select UKRI funder -"</formula>
    </cfRule>
  </conditionalFormatting>
  <conditionalFormatting sqref="V61">
    <cfRule type="expression" dxfId="2295" priority="667" stopIfTrue="1">
      <formula>$Z$261&lt;21</formula>
    </cfRule>
  </conditionalFormatting>
  <conditionalFormatting sqref="R61:V61">
    <cfRule type="expression" dxfId="2294" priority="668">
      <formula>$D$57="- Select UKRI funder -"</formula>
    </cfRule>
  </conditionalFormatting>
  <conditionalFormatting sqref="V63">
    <cfRule type="expression" dxfId="2293" priority="665" stopIfTrue="1">
      <formula>$Z$261&lt;21</formula>
    </cfRule>
  </conditionalFormatting>
  <conditionalFormatting sqref="R63:V63">
    <cfRule type="expression" dxfId="2292" priority="666">
      <formula>$D$57="- Select UKRI funder -"</formula>
    </cfRule>
  </conditionalFormatting>
  <conditionalFormatting sqref="V65">
    <cfRule type="expression" dxfId="2291" priority="663" stopIfTrue="1">
      <formula>$Z$261&lt;21</formula>
    </cfRule>
  </conditionalFormatting>
  <conditionalFormatting sqref="R65:V65">
    <cfRule type="expression" dxfId="2290" priority="664">
      <formula>$D$57="- Select UKRI funder -"</formula>
    </cfRule>
  </conditionalFormatting>
  <conditionalFormatting sqref="V67">
    <cfRule type="expression" dxfId="2289" priority="661" stopIfTrue="1">
      <formula>$Z$261&lt;21</formula>
    </cfRule>
  </conditionalFormatting>
  <conditionalFormatting sqref="R67:V67">
    <cfRule type="expression" dxfId="2288" priority="662">
      <formula>$D$67="- Select UKRI funder -"</formula>
    </cfRule>
  </conditionalFormatting>
  <conditionalFormatting sqref="V69">
    <cfRule type="expression" dxfId="2287" priority="659" stopIfTrue="1">
      <formula>$Z$261&lt;21</formula>
    </cfRule>
  </conditionalFormatting>
  <conditionalFormatting sqref="R69:V69">
    <cfRule type="expression" dxfId="2286" priority="660">
      <formula>$D$67="- Select UKRI funder -"</formula>
    </cfRule>
  </conditionalFormatting>
  <conditionalFormatting sqref="V71">
    <cfRule type="expression" dxfId="2285" priority="657" stopIfTrue="1">
      <formula>$Z$261&lt;21</formula>
    </cfRule>
  </conditionalFormatting>
  <conditionalFormatting sqref="R71:V71">
    <cfRule type="expression" dxfId="2284" priority="658">
      <formula>$D$67="- Select UKRI funder -"</formula>
    </cfRule>
  </conditionalFormatting>
  <conditionalFormatting sqref="V73">
    <cfRule type="expression" dxfId="2283" priority="655" stopIfTrue="1">
      <formula>$Z$261&lt;21</formula>
    </cfRule>
  </conditionalFormatting>
  <conditionalFormatting sqref="R73:V73">
    <cfRule type="expression" dxfId="2282" priority="656">
      <formula>$D$67="- Select UKRI funder -"</formula>
    </cfRule>
  </conditionalFormatting>
  <conditionalFormatting sqref="V75">
    <cfRule type="expression" dxfId="2281" priority="653" stopIfTrue="1">
      <formula>$Z$261&lt;21</formula>
    </cfRule>
  </conditionalFormatting>
  <conditionalFormatting sqref="R75:V75">
    <cfRule type="expression" dxfId="2280" priority="654">
      <formula>$D$67="- Select UKRI funder -"</formula>
    </cfRule>
  </conditionalFormatting>
  <conditionalFormatting sqref="V77">
    <cfRule type="expression" dxfId="2279" priority="651" stopIfTrue="1">
      <formula>$Z$261&lt;21</formula>
    </cfRule>
  </conditionalFormatting>
  <conditionalFormatting sqref="R77:V77">
    <cfRule type="expression" dxfId="2278" priority="652">
      <formula>$D$77="- Select UKRI funder -"</formula>
    </cfRule>
  </conditionalFormatting>
  <conditionalFormatting sqref="V79">
    <cfRule type="expression" dxfId="2277" priority="649" stopIfTrue="1">
      <formula>$Z$261&lt;21</formula>
    </cfRule>
  </conditionalFormatting>
  <conditionalFormatting sqref="R79:V79">
    <cfRule type="expression" dxfId="2276" priority="650">
      <formula>$D$77="- Select UKRI funder -"</formula>
    </cfRule>
  </conditionalFormatting>
  <conditionalFormatting sqref="V81">
    <cfRule type="expression" dxfId="2275" priority="647" stopIfTrue="1">
      <formula>$Z$261&lt;21</formula>
    </cfRule>
  </conditionalFormatting>
  <conditionalFormatting sqref="R81:V81">
    <cfRule type="expression" dxfId="2274" priority="648">
      <formula>$D$77="- Select UKRI funder -"</formula>
    </cfRule>
  </conditionalFormatting>
  <conditionalFormatting sqref="V83">
    <cfRule type="expression" dxfId="2273" priority="645" stopIfTrue="1">
      <formula>$Z$261&lt;21</formula>
    </cfRule>
  </conditionalFormatting>
  <conditionalFormatting sqref="R83:V83">
    <cfRule type="expression" dxfId="2272" priority="646">
      <formula>$D$77="- Select UKRI funder -"</formula>
    </cfRule>
  </conditionalFormatting>
  <conditionalFormatting sqref="V85">
    <cfRule type="expression" dxfId="2271" priority="643" stopIfTrue="1">
      <formula>$Z$261&lt;21</formula>
    </cfRule>
  </conditionalFormatting>
  <conditionalFormatting sqref="R85:V85">
    <cfRule type="expression" dxfId="2270" priority="644">
      <formula>$D$77="- Select UKRI funder -"</formula>
    </cfRule>
  </conditionalFormatting>
  <conditionalFormatting sqref="V94">
    <cfRule type="expression" dxfId="2269" priority="641" stopIfTrue="1">
      <formula>$Z$261&lt;21</formula>
    </cfRule>
  </conditionalFormatting>
  <conditionalFormatting sqref="R94:V94">
    <cfRule type="expression" dxfId="2268" priority="642">
      <formula>$D$94="- Select EU funder -"</formula>
    </cfRule>
  </conditionalFormatting>
  <conditionalFormatting sqref="Y37:Y258">
    <cfRule type="cellIs" dxfId="2267" priority="639" operator="greaterThan">
      <formula>$W37</formula>
    </cfRule>
    <cfRule type="cellIs" dxfId="2266" priority="640" operator="lessThan">
      <formula>$W37</formula>
    </cfRule>
  </conditionalFormatting>
  <conditionalFormatting sqref="N39">
    <cfRule type="expression" dxfId="2265" priority="636" stopIfTrue="1">
      <formula>$D$37="- Select UKRI funder -"</formula>
    </cfRule>
  </conditionalFormatting>
  <conditionalFormatting sqref="N39">
    <cfRule type="notContainsBlanks" dxfId="2264" priority="637" stopIfTrue="1">
      <formula>LEN(TRIM(N39))&gt;0</formula>
    </cfRule>
  </conditionalFormatting>
  <conditionalFormatting sqref="N39">
    <cfRule type="expression" dxfId="2263" priority="638">
      <formula>$W39&gt;0</formula>
    </cfRule>
  </conditionalFormatting>
  <conditionalFormatting sqref="N41">
    <cfRule type="expression" dxfId="2262" priority="633" stopIfTrue="1">
      <formula>$D$37="- Select UKRI funder -"</formula>
    </cfRule>
  </conditionalFormatting>
  <conditionalFormatting sqref="N41">
    <cfRule type="notContainsBlanks" dxfId="2261" priority="634" stopIfTrue="1">
      <formula>LEN(TRIM(N41))&gt;0</formula>
    </cfRule>
  </conditionalFormatting>
  <conditionalFormatting sqref="N41">
    <cfRule type="expression" dxfId="2260" priority="635">
      <formula>$W41&gt;0</formula>
    </cfRule>
  </conditionalFormatting>
  <conditionalFormatting sqref="N43">
    <cfRule type="expression" dxfId="2259" priority="630" stopIfTrue="1">
      <formula>$D$37="- Select UKRI funder -"</formula>
    </cfRule>
  </conditionalFormatting>
  <conditionalFormatting sqref="N43">
    <cfRule type="notContainsBlanks" dxfId="2258" priority="631" stopIfTrue="1">
      <formula>LEN(TRIM(N43))&gt;0</formula>
    </cfRule>
  </conditionalFormatting>
  <conditionalFormatting sqref="N43">
    <cfRule type="expression" dxfId="2257" priority="632">
      <formula>$W43&gt;0</formula>
    </cfRule>
  </conditionalFormatting>
  <conditionalFormatting sqref="N45">
    <cfRule type="expression" dxfId="2256" priority="627" stopIfTrue="1">
      <formula>$D$37="- Select UKRI funder -"</formula>
    </cfRule>
  </conditionalFormatting>
  <conditionalFormatting sqref="N45">
    <cfRule type="notContainsBlanks" dxfId="2255" priority="628" stopIfTrue="1">
      <formula>LEN(TRIM(N45))&gt;0</formula>
    </cfRule>
  </conditionalFormatting>
  <conditionalFormatting sqref="N45">
    <cfRule type="expression" dxfId="2254" priority="629">
      <formula>$W45&gt;0</formula>
    </cfRule>
  </conditionalFormatting>
  <conditionalFormatting sqref="N47">
    <cfRule type="expression" dxfId="2253" priority="624" stopIfTrue="1">
      <formula>$D$47="- Select UKRI funder -"</formula>
    </cfRule>
  </conditionalFormatting>
  <conditionalFormatting sqref="N47">
    <cfRule type="notContainsBlanks" dxfId="2252" priority="625" stopIfTrue="1">
      <formula>LEN(TRIM(N47))&gt;0</formula>
    </cfRule>
  </conditionalFormatting>
  <conditionalFormatting sqref="N47">
    <cfRule type="expression" dxfId="2251" priority="626">
      <formula>$W47&gt;0</formula>
    </cfRule>
  </conditionalFormatting>
  <conditionalFormatting sqref="N49">
    <cfRule type="expression" dxfId="2250" priority="621" stopIfTrue="1">
      <formula>$D$47="- Select UKRI funder -"</formula>
    </cfRule>
  </conditionalFormatting>
  <conditionalFormatting sqref="N49">
    <cfRule type="notContainsBlanks" dxfId="2249" priority="622" stopIfTrue="1">
      <formula>LEN(TRIM(N49))&gt;0</formula>
    </cfRule>
  </conditionalFormatting>
  <conditionalFormatting sqref="N49">
    <cfRule type="expression" dxfId="2248" priority="623">
      <formula>$W49&gt;0</formula>
    </cfRule>
  </conditionalFormatting>
  <conditionalFormatting sqref="N51">
    <cfRule type="expression" dxfId="2247" priority="618" stopIfTrue="1">
      <formula>$D$47="- Select UKRI funder -"</formula>
    </cfRule>
  </conditionalFormatting>
  <conditionalFormatting sqref="N51">
    <cfRule type="notContainsBlanks" dxfId="2246" priority="619" stopIfTrue="1">
      <formula>LEN(TRIM(N51))&gt;0</formula>
    </cfRule>
  </conditionalFormatting>
  <conditionalFormatting sqref="N51">
    <cfRule type="expression" dxfId="2245" priority="620">
      <formula>$W51&gt;0</formula>
    </cfRule>
  </conditionalFormatting>
  <conditionalFormatting sqref="N53">
    <cfRule type="expression" dxfId="2244" priority="615" stopIfTrue="1">
      <formula>$D$47="- Select UKRI funder -"</formula>
    </cfRule>
  </conditionalFormatting>
  <conditionalFormatting sqref="N53">
    <cfRule type="notContainsBlanks" dxfId="2243" priority="616" stopIfTrue="1">
      <formula>LEN(TRIM(N53))&gt;0</formula>
    </cfRule>
  </conditionalFormatting>
  <conditionalFormatting sqref="N53">
    <cfRule type="expression" dxfId="2242" priority="617">
      <formula>$W53&gt;0</formula>
    </cfRule>
  </conditionalFormatting>
  <conditionalFormatting sqref="N55">
    <cfRule type="expression" dxfId="2241" priority="612" stopIfTrue="1">
      <formula>$D$47="- Select UKRI funder -"</formula>
    </cfRule>
  </conditionalFormatting>
  <conditionalFormatting sqref="N55">
    <cfRule type="notContainsBlanks" dxfId="2240" priority="613" stopIfTrue="1">
      <formula>LEN(TRIM(N55))&gt;0</formula>
    </cfRule>
  </conditionalFormatting>
  <conditionalFormatting sqref="N55">
    <cfRule type="expression" dxfId="2239" priority="614">
      <formula>$W55&gt;0</formula>
    </cfRule>
  </conditionalFormatting>
  <conditionalFormatting sqref="N57">
    <cfRule type="expression" dxfId="2238" priority="609" stopIfTrue="1">
      <formula>$D$57="- Select UKRI funder -"</formula>
    </cfRule>
  </conditionalFormatting>
  <conditionalFormatting sqref="N57">
    <cfRule type="notContainsBlanks" dxfId="2237" priority="610" stopIfTrue="1">
      <formula>LEN(TRIM(N57))&gt;0</formula>
    </cfRule>
  </conditionalFormatting>
  <conditionalFormatting sqref="N57">
    <cfRule type="expression" dxfId="2236" priority="611">
      <formula>$W57&gt;0</formula>
    </cfRule>
  </conditionalFormatting>
  <conditionalFormatting sqref="N59">
    <cfRule type="expression" dxfId="2235" priority="606" stopIfTrue="1">
      <formula>$D$57="- Select UKRI funder -"</formula>
    </cfRule>
  </conditionalFormatting>
  <conditionalFormatting sqref="N59">
    <cfRule type="notContainsBlanks" dxfId="2234" priority="607" stopIfTrue="1">
      <formula>LEN(TRIM(N59))&gt;0</formula>
    </cfRule>
  </conditionalFormatting>
  <conditionalFormatting sqref="N59">
    <cfRule type="expression" dxfId="2233" priority="608">
      <formula>$W59&gt;0</formula>
    </cfRule>
  </conditionalFormatting>
  <conditionalFormatting sqref="N61">
    <cfRule type="expression" dxfId="2232" priority="603" stopIfTrue="1">
      <formula>$D$57="- Select UKRI funder -"</formula>
    </cfRule>
  </conditionalFormatting>
  <conditionalFormatting sqref="N61">
    <cfRule type="notContainsBlanks" dxfId="2231" priority="604" stopIfTrue="1">
      <formula>LEN(TRIM(N61))&gt;0</formula>
    </cfRule>
  </conditionalFormatting>
  <conditionalFormatting sqref="N61">
    <cfRule type="expression" dxfId="2230" priority="605">
      <formula>$W61&gt;0</formula>
    </cfRule>
  </conditionalFormatting>
  <conditionalFormatting sqref="N63">
    <cfRule type="expression" dxfId="2229" priority="600" stopIfTrue="1">
      <formula>$D$57="- Select UKRI funder -"</formula>
    </cfRule>
  </conditionalFormatting>
  <conditionalFormatting sqref="N63">
    <cfRule type="notContainsBlanks" dxfId="2228" priority="601" stopIfTrue="1">
      <formula>LEN(TRIM(N63))&gt;0</formula>
    </cfRule>
  </conditionalFormatting>
  <conditionalFormatting sqref="N63">
    <cfRule type="expression" dxfId="2227" priority="602">
      <formula>$W63&gt;0</formula>
    </cfRule>
  </conditionalFormatting>
  <conditionalFormatting sqref="N65">
    <cfRule type="expression" dxfId="2226" priority="597" stopIfTrue="1">
      <formula>$D$57="- Select UKRI funder -"</formula>
    </cfRule>
  </conditionalFormatting>
  <conditionalFormatting sqref="N65">
    <cfRule type="notContainsBlanks" dxfId="2225" priority="598" stopIfTrue="1">
      <formula>LEN(TRIM(N65))&gt;0</formula>
    </cfRule>
  </conditionalFormatting>
  <conditionalFormatting sqref="N65">
    <cfRule type="expression" dxfId="2224" priority="599">
      <formula>$W65&gt;0</formula>
    </cfRule>
  </conditionalFormatting>
  <conditionalFormatting sqref="N67">
    <cfRule type="expression" dxfId="2223" priority="594" stopIfTrue="1">
      <formula>$D$67="- Select UKRI funder -"</formula>
    </cfRule>
  </conditionalFormatting>
  <conditionalFormatting sqref="N67">
    <cfRule type="notContainsBlanks" dxfId="2222" priority="595" stopIfTrue="1">
      <formula>LEN(TRIM(N67))&gt;0</formula>
    </cfRule>
  </conditionalFormatting>
  <conditionalFormatting sqref="N67">
    <cfRule type="expression" dxfId="2221" priority="596">
      <formula>$W67&gt;0</formula>
    </cfRule>
  </conditionalFormatting>
  <conditionalFormatting sqref="N69">
    <cfRule type="expression" dxfId="2220" priority="591" stopIfTrue="1">
      <formula>$D$67="- Select UKRI funder -"</formula>
    </cfRule>
  </conditionalFormatting>
  <conditionalFormatting sqref="N69">
    <cfRule type="notContainsBlanks" dxfId="2219" priority="592" stopIfTrue="1">
      <formula>LEN(TRIM(N69))&gt;0</formula>
    </cfRule>
  </conditionalFormatting>
  <conditionalFormatting sqref="N69">
    <cfRule type="expression" dxfId="2218" priority="593">
      <formula>$W69&gt;0</formula>
    </cfRule>
  </conditionalFormatting>
  <conditionalFormatting sqref="N71">
    <cfRule type="expression" dxfId="2217" priority="588" stopIfTrue="1">
      <formula>$D$67="- Select UKRI funder -"</formula>
    </cfRule>
  </conditionalFormatting>
  <conditionalFormatting sqref="N71">
    <cfRule type="notContainsBlanks" dxfId="2216" priority="589" stopIfTrue="1">
      <formula>LEN(TRIM(N71))&gt;0</formula>
    </cfRule>
  </conditionalFormatting>
  <conditionalFormatting sqref="N71">
    <cfRule type="expression" dxfId="2215" priority="590">
      <formula>$W71&gt;0</formula>
    </cfRule>
  </conditionalFormatting>
  <conditionalFormatting sqref="N73">
    <cfRule type="expression" dxfId="2214" priority="585" stopIfTrue="1">
      <formula>$D$67="- Select UKRI funder -"</formula>
    </cfRule>
  </conditionalFormatting>
  <conditionalFormatting sqref="N73">
    <cfRule type="notContainsBlanks" dxfId="2213" priority="586" stopIfTrue="1">
      <formula>LEN(TRIM(N73))&gt;0</formula>
    </cfRule>
  </conditionalFormatting>
  <conditionalFormatting sqref="N73">
    <cfRule type="expression" dxfId="2212" priority="587">
      <formula>$W73&gt;0</formula>
    </cfRule>
  </conditionalFormatting>
  <conditionalFormatting sqref="N75">
    <cfRule type="expression" dxfId="2211" priority="582" stopIfTrue="1">
      <formula>$D$67="- Select UKRI funder -"</formula>
    </cfRule>
  </conditionalFormatting>
  <conditionalFormatting sqref="N75">
    <cfRule type="notContainsBlanks" dxfId="2210" priority="583" stopIfTrue="1">
      <formula>LEN(TRIM(N75))&gt;0</formula>
    </cfRule>
  </conditionalFormatting>
  <conditionalFormatting sqref="N75">
    <cfRule type="expression" dxfId="2209" priority="584">
      <formula>$W75&gt;0</formula>
    </cfRule>
  </conditionalFormatting>
  <conditionalFormatting sqref="N77">
    <cfRule type="expression" dxfId="2208" priority="579" stopIfTrue="1">
      <formula>$D$77="- Select UKRI funder -"</formula>
    </cfRule>
  </conditionalFormatting>
  <conditionalFormatting sqref="N77">
    <cfRule type="notContainsBlanks" dxfId="2207" priority="580" stopIfTrue="1">
      <formula>LEN(TRIM(N77))&gt;0</formula>
    </cfRule>
  </conditionalFormatting>
  <conditionalFormatting sqref="N77">
    <cfRule type="expression" dxfId="2206" priority="581">
      <formula>$W77&gt;0</formula>
    </cfRule>
  </conditionalFormatting>
  <conditionalFormatting sqref="N79">
    <cfRule type="expression" dxfId="2205" priority="576" stopIfTrue="1">
      <formula>$D$77="- Select UKRI funder -"</formula>
    </cfRule>
  </conditionalFormatting>
  <conditionalFormatting sqref="N79">
    <cfRule type="notContainsBlanks" dxfId="2204" priority="577" stopIfTrue="1">
      <formula>LEN(TRIM(N79))&gt;0</formula>
    </cfRule>
  </conditionalFormatting>
  <conditionalFormatting sqref="N79">
    <cfRule type="expression" dxfId="2203" priority="578">
      <formula>$W79&gt;0</formula>
    </cfRule>
  </conditionalFormatting>
  <conditionalFormatting sqref="N81">
    <cfRule type="expression" dxfId="2202" priority="573" stopIfTrue="1">
      <formula>$D$77="- Select UKRI funder -"</formula>
    </cfRule>
  </conditionalFormatting>
  <conditionalFormatting sqref="N81">
    <cfRule type="notContainsBlanks" dxfId="2201" priority="574" stopIfTrue="1">
      <formula>LEN(TRIM(N81))&gt;0</formula>
    </cfRule>
  </conditionalFormatting>
  <conditionalFormatting sqref="N81">
    <cfRule type="expression" dxfId="2200" priority="575">
      <formula>$W81&gt;0</formula>
    </cfRule>
  </conditionalFormatting>
  <conditionalFormatting sqref="N83">
    <cfRule type="expression" dxfId="2199" priority="570" stopIfTrue="1">
      <formula>$D$77="- Select UKRI funder -"</formula>
    </cfRule>
  </conditionalFormatting>
  <conditionalFormatting sqref="N83">
    <cfRule type="notContainsBlanks" dxfId="2198" priority="571" stopIfTrue="1">
      <formula>LEN(TRIM(N83))&gt;0</formula>
    </cfRule>
  </conditionalFormatting>
  <conditionalFormatting sqref="N83">
    <cfRule type="expression" dxfId="2197" priority="572">
      <formula>$W83&gt;0</formula>
    </cfRule>
  </conditionalFormatting>
  <conditionalFormatting sqref="N85">
    <cfRule type="expression" dxfId="2196" priority="567" stopIfTrue="1">
      <formula>$D$77="- Select UKRI funder -"</formula>
    </cfRule>
  </conditionalFormatting>
  <conditionalFormatting sqref="N85">
    <cfRule type="notContainsBlanks" dxfId="2195" priority="568" stopIfTrue="1">
      <formula>LEN(TRIM(N85))&gt;0</formula>
    </cfRule>
  </conditionalFormatting>
  <conditionalFormatting sqref="N85">
    <cfRule type="expression" dxfId="2194" priority="569">
      <formula>$W85&gt;0</formula>
    </cfRule>
  </conditionalFormatting>
  <conditionalFormatting sqref="V96">
    <cfRule type="expression" dxfId="2193" priority="565" stopIfTrue="1">
      <formula>$Z$261&lt;21</formula>
    </cfRule>
  </conditionalFormatting>
  <conditionalFormatting sqref="R96:V96">
    <cfRule type="expression" dxfId="2192" priority="566">
      <formula>$D$94="- Select EU funder -"</formula>
    </cfRule>
  </conditionalFormatting>
  <conditionalFormatting sqref="V98">
    <cfRule type="expression" dxfId="2191" priority="563" stopIfTrue="1">
      <formula>$Z$261&lt;21</formula>
    </cfRule>
  </conditionalFormatting>
  <conditionalFormatting sqref="R98:V98">
    <cfRule type="expression" dxfId="2190" priority="564">
      <formula>$D$94="- Select EU funder -"</formula>
    </cfRule>
  </conditionalFormatting>
  <conditionalFormatting sqref="V100">
    <cfRule type="expression" dxfId="2189" priority="561" stopIfTrue="1">
      <formula>$Z$261&lt;21</formula>
    </cfRule>
  </conditionalFormatting>
  <conditionalFormatting sqref="R100:V100">
    <cfRule type="expression" dxfId="2188" priority="562">
      <formula>$D$94="- Select EU funder -"</formula>
    </cfRule>
  </conditionalFormatting>
  <conditionalFormatting sqref="V102">
    <cfRule type="expression" dxfId="2187" priority="559" stopIfTrue="1">
      <formula>$Z$261&lt;21</formula>
    </cfRule>
  </conditionalFormatting>
  <conditionalFormatting sqref="R102:V102">
    <cfRule type="expression" dxfId="2186" priority="560">
      <formula>$D$94="- Select EU funder -"</formula>
    </cfRule>
  </conditionalFormatting>
  <conditionalFormatting sqref="V104">
    <cfRule type="expression" dxfId="2185" priority="557" stopIfTrue="1">
      <formula>$Z$261&lt;21</formula>
    </cfRule>
  </conditionalFormatting>
  <conditionalFormatting sqref="R104:V104">
    <cfRule type="expression" dxfId="2184" priority="558">
      <formula>$D$94="- Select EU funder -"</formula>
    </cfRule>
  </conditionalFormatting>
  <conditionalFormatting sqref="V106">
    <cfRule type="expression" dxfId="2183" priority="555" stopIfTrue="1">
      <formula>$Z$261&lt;21</formula>
    </cfRule>
  </conditionalFormatting>
  <conditionalFormatting sqref="R106:V106">
    <cfRule type="expression" dxfId="2182" priority="556">
      <formula>$D$94="- Select EU funder -"</formula>
    </cfRule>
  </conditionalFormatting>
  <conditionalFormatting sqref="V108">
    <cfRule type="expression" dxfId="2181" priority="553" stopIfTrue="1">
      <formula>$Z$261&lt;21</formula>
    </cfRule>
  </conditionalFormatting>
  <conditionalFormatting sqref="R108:V108">
    <cfRule type="expression" dxfId="2180" priority="554">
      <formula>$D$94="- Select EU funder -"</formula>
    </cfRule>
  </conditionalFormatting>
  <conditionalFormatting sqref="V110">
    <cfRule type="expression" dxfId="2179" priority="551" stopIfTrue="1">
      <formula>$Z$261&lt;21</formula>
    </cfRule>
  </conditionalFormatting>
  <conditionalFormatting sqref="R110:V110">
    <cfRule type="expression" dxfId="2178" priority="552">
      <formula>$D$94="- Select EU funder -"</formula>
    </cfRule>
  </conditionalFormatting>
  <conditionalFormatting sqref="V112">
    <cfRule type="expression" dxfId="2177" priority="549" stopIfTrue="1">
      <formula>$Z$261&lt;21</formula>
    </cfRule>
  </conditionalFormatting>
  <conditionalFormatting sqref="R112:V112">
    <cfRule type="expression" dxfId="2176" priority="550">
      <formula>$D$94="- Select EU funder -"</formula>
    </cfRule>
  </conditionalFormatting>
  <conditionalFormatting sqref="V114">
    <cfRule type="expression" dxfId="2175" priority="547" stopIfTrue="1">
      <formula>$Z$261&lt;21</formula>
    </cfRule>
  </conditionalFormatting>
  <conditionalFormatting sqref="R114:V114">
    <cfRule type="expression" dxfId="2174" priority="548">
      <formula>$D$94="- Select EU funder -"</formula>
    </cfRule>
  </conditionalFormatting>
  <conditionalFormatting sqref="V116">
    <cfRule type="expression" dxfId="2173" priority="545" stopIfTrue="1">
      <formula>$Z$261&lt;21</formula>
    </cfRule>
  </conditionalFormatting>
  <conditionalFormatting sqref="R116:V116">
    <cfRule type="expression" dxfId="2172" priority="546">
      <formula>$D$94="- Select EU funder -"</formula>
    </cfRule>
  </conditionalFormatting>
  <conditionalFormatting sqref="V118">
    <cfRule type="expression" dxfId="2171" priority="543" stopIfTrue="1">
      <formula>$Z$261&lt;21</formula>
    </cfRule>
  </conditionalFormatting>
  <conditionalFormatting sqref="R118:V118">
    <cfRule type="expression" dxfId="2170" priority="544">
      <formula>$D$94="- Select EU funder -"</formula>
    </cfRule>
  </conditionalFormatting>
  <conditionalFormatting sqref="V120">
    <cfRule type="expression" dxfId="2169" priority="541" stopIfTrue="1">
      <formula>$Z$261&lt;21</formula>
    </cfRule>
  </conditionalFormatting>
  <conditionalFormatting sqref="R120:V120">
    <cfRule type="expression" dxfId="2168" priority="542">
      <formula>$D$94="- Select EU funder -"</formula>
    </cfRule>
  </conditionalFormatting>
  <conditionalFormatting sqref="V122">
    <cfRule type="expression" dxfId="2167" priority="539" stopIfTrue="1">
      <formula>$Z$261&lt;21</formula>
    </cfRule>
  </conditionalFormatting>
  <conditionalFormatting sqref="R122:V122">
    <cfRule type="expression" dxfId="2166" priority="540">
      <formula>$D$94="- Select EU funder -"</formula>
    </cfRule>
  </conditionalFormatting>
  <conditionalFormatting sqref="V124">
    <cfRule type="expression" dxfId="2165" priority="537" stopIfTrue="1">
      <formula>$Z$261&lt;21</formula>
    </cfRule>
  </conditionalFormatting>
  <conditionalFormatting sqref="R124:V124">
    <cfRule type="expression" dxfId="2164" priority="538">
      <formula>$D$124="- Select EU funder -"</formula>
    </cfRule>
  </conditionalFormatting>
  <conditionalFormatting sqref="V126">
    <cfRule type="expression" dxfId="2163" priority="535" stopIfTrue="1">
      <formula>$Z$261&lt;21</formula>
    </cfRule>
  </conditionalFormatting>
  <conditionalFormatting sqref="R126:V126">
    <cfRule type="expression" dxfId="2162" priority="536">
      <formula>$D$124="- Select EU funder -"</formula>
    </cfRule>
  </conditionalFormatting>
  <conditionalFormatting sqref="V128">
    <cfRule type="expression" dxfId="2161" priority="533" stopIfTrue="1">
      <formula>$Z$261&lt;21</formula>
    </cfRule>
  </conditionalFormatting>
  <conditionalFormatting sqref="R128:V128">
    <cfRule type="expression" dxfId="2160" priority="534">
      <formula>$D$124="- Select EU funder -"</formula>
    </cfRule>
  </conditionalFormatting>
  <conditionalFormatting sqref="V130">
    <cfRule type="expression" dxfId="2159" priority="531" stopIfTrue="1">
      <formula>$Z$261&lt;21</formula>
    </cfRule>
  </conditionalFormatting>
  <conditionalFormatting sqref="R130:V130">
    <cfRule type="expression" dxfId="2158" priority="532">
      <formula>$D$124="- Select EU funder -"</formula>
    </cfRule>
  </conditionalFormatting>
  <conditionalFormatting sqref="V132">
    <cfRule type="expression" dxfId="2157" priority="529" stopIfTrue="1">
      <formula>$Z$261&lt;21</formula>
    </cfRule>
  </conditionalFormatting>
  <conditionalFormatting sqref="R132:V132">
    <cfRule type="expression" dxfId="2156" priority="530">
      <formula>$D$124="- Select EU funder -"</formula>
    </cfRule>
  </conditionalFormatting>
  <conditionalFormatting sqref="V134">
    <cfRule type="expression" dxfId="2155" priority="527" stopIfTrue="1">
      <formula>$Z$261&lt;21</formula>
    </cfRule>
  </conditionalFormatting>
  <conditionalFormatting sqref="R134:V134">
    <cfRule type="expression" dxfId="2154" priority="528">
      <formula>$D$124="- Select EU funder -"</formula>
    </cfRule>
  </conditionalFormatting>
  <conditionalFormatting sqref="V136">
    <cfRule type="expression" dxfId="2153" priority="525" stopIfTrue="1">
      <formula>$Z$261&lt;21</formula>
    </cfRule>
  </conditionalFormatting>
  <conditionalFormatting sqref="R136:V136">
    <cfRule type="expression" dxfId="2152" priority="526">
      <formula>$D$124="- Select EU funder -"</formula>
    </cfRule>
  </conditionalFormatting>
  <conditionalFormatting sqref="V138">
    <cfRule type="expression" dxfId="2151" priority="523" stopIfTrue="1">
      <formula>$Z$261&lt;21</formula>
    </cfRule>
  </conditionalFormatting>
  <conditionalFormatting sqref="R138:V138">
    <cfRule type="expression" dxfId="2150" priority="524">
      <formula>$D$124="- Select EU funder -"</formula>
    </cfRule>
  </conditionalFormatting>
  <conditionalFormatting sqref="V140">
    <cfRule type="expression" dxfId="2149" priority="521" stopIfTrue="1">
      <formula>$Z$261&lt;21</formula>
    </cfRule>
  </conditionalFormatting>
  <conditionalFormatting sqref="R140:V140">
    <cfRule type="expression" dxfId="2148" priority="522">
      <formula>$D$124="- Select EU funder -"</formula>
    </cfRule>
  </conditionalFormatting>
  <conditionalFormatting sqref="V142">
    <cfRule type="expression" dxfId="2147" priority="519" stopIfTrue="1">
      <formula>$Z$261&lt;21</formula>
    </cfRule>
  </conditionalFormatting>
  <conditionalFormatting sqref="R142:V142">
    <cfRule type="expression" dxfId="2146" priority="520">
      <formula>$D$124="- Select EU funder -"</formula>
    </cfRule>
  </conditionalFormatting>
  <conditionalFormatting sqref="V144">
    <cfRule type="expression" dxfId="2145" priority="517" stopIfTrue="1">
      <formula>$Z$261&lt;21</formula>
    </cfRule>
  </conditionalFormatting>
  <conditionalFormatting sqref="R144:V144">
    <cfRule type="expression" dxfId="2144" priority="518">
      <formula>$D$124="- Select EU funder -"</formula>
    </cfRule>
  </conditionalFormatting>
  <conditionalFormatting sqref="V146">
    <cfRule type="expression" dxfId="2143" priority="515" stopIfTrue="1">
      <formula>$Z$261&lt;21</formula>
    </cfRule>
  </conditionalFormatting>
  <conditionalFormatting sqref="R146:V146">
    <cfRule type="expression" dxfId="2142" priority="516">
      <formula>$D$124="- Select EU funder -"</formula>
    </cfRule>
  </conditionalFormatting>
  <conditionalFormatting sqref="V148">
    <cfRule type="expression" dxfId="2141" priority="513" stopIfTrue="1">
      <formula>$Z$261&lt;21</formula>
    </cfRule>
  </conditionalFormatting>
  <conditionalFormatting sqref="R148:V148">
    <cfRule type="expression" dxfId="2140" priority="514">
      <formula>$D$124="- Select EU funder -"</formula>
    </cfRule>
  </conditionalFormatting>
  <conditionalFormatting sqref="V150">
    <cfRule type="expression" dxfId="2139" priority="511" stopIfTrue="1">
      <formula>$Z$261&lt;21</formula>
    </cfRule>
  </conditionalFormatting>
  <conditionalFormatting sqref="R150:V150">
    <cfRule type="expression" dxfId="2138" priority="512">
      <formula>$D$124="- Select EU funder -"</formula>
    </cfRule>
  </conditionalFormatting>
  <conditionalFormatting sqref="V152">
    <cfRule type="expression" dxfId="2137" priority="509" stopIfTrue="1">
      <formula>$Z$261&lt;21</formula>
    </cfRule>
  </conditionalFormatting>
  <conditionalFormatting sqref="R152:V152">
    <cfRule type="expression" dxfId="2136" priority="510">
      <formula>$D$124="- Select EU funder -"</formula>
    </cfRule>
  </conditionalFormatting>
  <conditionalFormatting sqref="V154">
    <cfRule type="expression" dxfId="2135" priority="507" stopIfTrue="1">
      <formula>$Z$261&lt;21</formula>
    </cfRule>
  </conditionalFormatting>
  <conditionalFormatting sqref="R154:V154">
    <cfRule type="expression" dxfId="2134" priority="508">
      <formula>$D$154="- Select EU funder -"</formula>
    </cfRule>
  </conditionalFormatting>
  <conditionalFormatting sqref="V156">
    <cfRule type="expression" dxfId="2133" priority="505" stopIfTrue="1">
      <formula>$Z$261&lt;21</formula>
    </cfRule>
  </conditionalFormatting>
  <conditionalFormatting sqref="R156:V156">
    <cfRule type="expression" dxfId="2132" priority="506">
      <formula>$D$154="- Select EU funder -"</formula>
    </cfRule>
  </conditionalFormatting>
  <conditionalFormatting sqref="V158">
    <cfRule type="expression" dxfId="2131" priority="503" stopIfTrue="1">
      <formula>$Z$261&lt;21</formula>
    </cfRule>
  </conditionalFormatting>
  <conditionalFormatting sqref="R158:V158">
    <cfRule type="expression" dxfId="2130" priority="504">
      <formula>$D$154="- Select EU funder -"</formula>
    </cfRule>
  </conditionalFormatting>
  <conditionalFormatting sqref="V160">
    <cfRule type="expression" dxfId="2129" priority="501" stopIfTrue="1">
      <formula>$Z$261&lt;21</formula>
    </cfRule>
  </conditionalFormatting>
  <conditionalFormatting sqref="R160:V160">
    <cfRule type="expression" dxfId="2128" priority="502">
      <formula>$D$154="- Select EU funder -"</formula>
    </cfRule>
  </conditionalFormatting>
  <conditionalFormatting sqref="V162">
    <cfRule type="expression" dxfId="2127" priority="499" stopIfTrue="1">
      <formula>$Z$261&lt;21</formula>
    </cfRule>
  </conditionalFormatting>
  <conditionalFormatting sqref="R162:V162">
    <cfRule type="expression" dxfId="2126" priority="500">
      <formula>$D$154="- Select EU funder -"</formula>
    </cfRule>
  </conditionalFormatting>
  <conditionalFormatting sqref="V164">
    <cfRule type="expression" dxfId="2125" priority="497" stopIfTrue="1">
      <formula>$Z$261&lt;21</formula>
    </cfRule>
  </conditionalFormatting>
  <conditionalFormatting sqref="R164:V164">
    <cfRule type="expression" dxfId="2124" priority="498">
      <formula>$D$154="- Select EU funder -"</formula>
    </cfRule>
  </conditionalFormatting>
  <conditionalFormatting sqref="V166">
    <cfRule type="expression" dxfId="2123" priority="495" stopIfTrue="1">
      <formula>$Z$261&lt;21</formula>
    </cfRule>
  </conditionalFormatting>
  <conditionalFormatting sqref="R166:V166">
    <cfRule type="expression" dxfId="2122" priority="496">
      <formula>$D$154="- Select EU funder -"</formula>
    </cfRule>
  </conditionalFormatting>
  <conditionalFormatting sqref="V168">
    <cfRule type="expression" dxfId="2121" priority="493" stopIfTrue="1">
      <formula>$Z$261&lt;21</formula>
    </cfRule>
  </conditionalFormatting>
  <conditionalFormatting sqref="R168:V168">
    <cfRule type="expression" dxfId="2120" priority="494">
      <formula>$D$154="- Select EU funder -"</formula>
    </cfRule>
  </conditionalFormatting>
  <conditionalFormatting sqref="V170">
    <cfRule type="expression" dxfId="2119" priority="491" stopIfTrue="1">
      <formula>$Z$261&lt;21</formula>
    </cfRule>
  </conditionalFormatting>
  <conditionalFormatting sqref="R170:V170">
    <cfRule type="expression" dxfId="2118" priority="492">
      <formula>$D$154="- Select EU funder -"</formula>
    </cfRule>
  </conditionalFormatting>
  <conditionalFormatting sqref="V172">
    <cfRule type="expression" dxfId="2117" priority="489" stopIfTrue="1">
      <formula>$Z$261&lt;21</formula>
    </cfRule>
  </conditionalFormatting>
  <conditionalFormatting sqref="R172:V172">
    <cfRule type="expression" dxfId="2116" priority="490">
      <formula>$D$154="- Select EU funder -"</formula>
    </cfRule>
  </conditionalFormatting>
  <conditionalFormatting sqref="V174">
    <cfRule type="expression" dxfId="2115" priority="487" stopIfTrue="1">
      <formula>$Z$261&lt;21</formula>
    </cfRule>
  </conditionalFormatting>
  <conditionalFormatting sqref="R174:V174">
    <cfRule type="expression" dxfId="2114" priority="488">
      <formula>$D$154="- Select EU funder -"</formula>
    </cfRule>
  </conditionalFormatting>
  <conditionalFormatting sqref="V176">
    <cfRule type="expression" dxfId="2113" priority="485" stopIfTrue="1">
      <formula>$Z$261&lt;21</formula>
    </cfRule>
  </conditionalFormatting>
  <conditionalFormatting sqref="R176:V176">
    <cfRule type="expression" dxfId="2112" priority="486">
      <formula>$D$154="- Select EU funder -"</formula>
    </cfRule>
  </conditionalFormatting>
  <conditionalFormatting sqref="V178">
    <cfRule type="expression" dxfId="2111" priority="483" stopIfTrue="1">
      <formula>$Z$261&lt;21</formula>
    </cfRule>
  </conditionalFormatting>
  <conditionalFormatting sqref="R178:V178">
    <cfRule type="expression" dxfId="2110" priority="484">
      <formula>$D$154="- Select EU funder -"</formula>
    </cfRule>
  </conditionalFormatting>
  <conditionalFormatting sqref="V180">
    <cfRule type="expression" dxfId="2109" priority="481" stopIfTrue="1">
      <formula>$Z$261&lt;21</formula>
    </cfRule>
  </conditionalFormatting>
  <conditionalFormatting sqref="R180:V180">
    <cfRule type="expression" dxfId="2108" priority="482">
      <formula>$D$154="- Select EU funder -"</formula>
    </cfRule>
  </conditionalFormatting>
  <conditionalFormatting sqref="V182">
    <cfRule type="expression" dxfId="2107" priority="479" stopIfTrue="1">
      <formula>$Z$261&lt;21</formula>
    </cfRule>
  </conditionalFormatting>
  <conditionalFormatting sqref="R182:V182">
    <cfRule type="expression" dxfId="2106" priority="480">
      <formula>$D$154="- Select EU funder -"</formula>
    </cfRule>
  </conditionalFormatting>
  <conditionalFormatting sqref="V184">
    <cfRule type="expression" dxfId="2105" priority="477" stopIfTrue="1">
      <formula>$Z$261&lt;21</formula>
    </cfRule>
  </conditionalFormatting>
  <conditionalFormatting sqref="R184:V184">
    <cfRule type="expression" dxfId="2104" priority="478">
      <formula>$D$184="- Select EU funder -"</formula>
    </cfRule>
  </conditionalFormatting>
  <conditionalFormatting sqref="V186">
    <cfRule type="expression" dxfId="2103" priority="475" stopIfTrue="1">
      <formula>$Z$261&lt;21</formula>
    </cfRule>
  </conditionalFormatting>
  <conditionalFormatting sqref="R186:V186">
    <cfRule type="expression" dxfId="2102" priority="476">
      <formula>$D$184="- Select EU funder -"</formula>
    </cfRule>
  </conditionalFormatting>
  <conditionalFormatting sqref="V188">
    <cfRule type="expression" dxfId="2101" priority="473" stopIfTrue="1">
      <formula>$Z$261&lt;21</formula>
    </cfRule>
  </conditionalFormatting>
  <conditionalFormatting sqref="R188:V188">
    <cfRule type="expression" dxfId="2100" priority="474">
      <formula>$D$184="- Select EU funder -"</formula>
    </cfRule>
  </conditionalFormatting>
  <conditionalFormatting sqref="V190">
    <cfRule type="expression" dxfId="2099" priority="471" stopIfTrue="1">
      <formula>$Z$261&lt;21</formula>
    </cfRule>
  </conditionalFormatting>
  <conditionalFormatting sqref="R190:V190">
    <cfRule type="expression" dxfId="2098" priority="472">
      <formula>$D$184="- Select EU funder -"</formula>
    </cfRule>
  </conditionalFormatting>
  <conditionalFormatting sqref="V192">
    <cfRule type="expression" dxfId="2097" priority="469" stopIfTrue="1">
      <formula>$Z$261&lt;21</formula>
    </cfRule>
  </conditionalFormatting>
  <conditionalFormatting sqref="R192:V192">
    <cfRule type="expression" dxfId="2096" priority="470">
      <formula>$D$184="- Select EU funder -"</formula>
    </cfRule>
  </conditionalFormatting>
  <conditionalFormatting sqref="V194">
    <cfRule type="expression" dxfId="2095" priority="467" stopIfTrue="1">
      <formula>$Z$261&lt;21</formula>
    </cfRule>
  </conditionalFormatting>
  <conditionalFormatting sqref="R194:V194">
    <cfRule type="expression" dxfId="2094" priority="468">
      <formula>$D$184="- Select EU funder -"</formula>
    </cfRule>
  </conditionalFormatting>
  <conditionalFormatting sqref="V196">
    <cfRule type="expression" dxfId="2093" priority="465" stopIfTrue="1">
      <formula>$Z$261&lt;21</formula>
    </cfRule>
  </conditionalFormatting>
  <conditionalFormatting sqref="R196:V196">
    <cfRule type="expression" dxfId="2092" priority="466">
      <formula>$D$184="- Select EU funder -"</formula>
    </cfRule>
  </conditionalFormatting>
  <conditionalFormatting sqref="V198">
    <cfRule type="expression" dxfId="2091" priority="463" stopIfTrue="1">
      <formula>$Z$261&lt;21</formula>
    </cfRule>
  </conditionalFormatting>
  <conditionalFormatting sqref="R198:V198">
    <cfRule type="expression" dxfId="2090" priority="464">
      <formula>$D$184="- Select EU funder -"</formula>
    </cfRule>
  </conditionalFormatting>
  <conditionalFormatting sqref="V200">
    <cfRule type="expression" dxfId="2089" priority="461" stopIfTrue="1">
      <formula>$Z$261&lt;21</formula>
    </cfRule>
  </conditionalFormatting>
  <conditionalFormatting sqref="R200:V200">
    <cfRule type="expression" dxfId="2088" priority="462">
      <formula>$D$184="- Select EU funder -"</formula>
    </cfRule>
  </conditionalFormatting>
  <conditionalFormatting sqref="V202">
    <cfRule type="expression" dxfId="2087" priority="459" stopIfTrue="1">
      <formula>$Z$261&lt;21</formula>
    </cfRule>
  </conditionalFormatting>
  <conditionalFormatting sqref="R202:V202">
    <cfRule type="expression" dxfId="2086" priority="460">
      <formula>$D$184="- Select EU funder -"</formula>
    </cfRule>
  </conditionalFormatting>
  <conditionalFormatting sqref="V204">
    <cfRule type="expression" dxfId="2085" priority="457" stopIfTrue="1">
      <formula>$Z$261&lt;21</formula>
    </cfRule>
  </conditionalFormatting>
  <conditionalFormatting sqref="R204:V204">
    <cfRule type="expression" dxfId="2084" priority="458">
      <formula>$D$184="- Select EU funder -"</formula>
    </cfRule>
  </conditionalFormatting>
  <conditionalFormatting sqref="V206">
    <cfRule type="expression" dxfId="2083" priority="455" stopIfTrue="1">
      <formula>$Z$261&lt;21</formula>
    </cfRule>
  </conditionalFormatting>
  <conditionalFormatting sqref="R206:V206">
    <cfRule type="expression" dxfId="2082" priority="456">
      <formula>$D$184="- Select EU funder -"</formula>
    </cfRule>
  </conditionalFormatting>
  <conditionalFormatting sqref="V208">
    <cfRule type="expression" dxfId="2081" priority="453" stopIfTrue="1">
      <formula>$Z$261&lt;21</formula>
    </cfRule>
  </conditionalFormatting>
  <conditionalFormatting sqref="R208:V208">
    <cfRule type="expression" dxfId="2080" priority="454">
      <formula>$D$184="- Select EU funder -"</formula>
    </cfRule>
  </conditionalFormatting>
  <conditionalFormatting sqref="V210">
    <cfRule type="expression" dxfId="2079" priority="451" stopIfTrue="1">
      <formula>$Z$261&lt;21</formula>
    </cfRule>
  </conditionalFormatting>
  <conditionalFormatting sqref="R210:V210">
    <cfRule type="expression" dxfId="2078" priority="452">
      <formula>$D$184="- Select EU funder -"</formula>
    </cfRule>
  </conditionalFormatting>
  <conditionalFormatting sqref="V212">
    <cfRule type="expression" dxfId="2077" priority="449" stopIfTrue="1">
      <formula>$Z$261&lt;21</formula>
    </cfRule>
  </conditionalFormatting>
  <conditionalFormatting sqref="R212:V212">
    <cfRule type="expression" dxfId="2076" priority="450">
      <formula>$D$184="- Select EU funder -"</formula>
    </cfRule>
  </conditionalFormatting>
  <conditionalFormatting sqref="N94">
    <cfRule type="expression" dxfId="2075" priority="446" stopIfTrue="1">
      <formula>$D$94="- Select EU funder -"</formula>
    </cfRule>
  </conditionalFormatting>
  <conditionalFormatting sqref="N94">
    <cfRule type="notContainsBlanks" dxfId="2074" priority="447" stopIfTrue="1">
      <formula>LEN(TRIM(N94))&gt;0</formula>
    </cfRule>
  </conditionalFormatting>
  <conditionalFormatting sqref="N94">
    <cfRule type="expression" dxfId="2073" priority="448">
      <formula>$W94&gt;0</formula>
    </cfRule>
  </conditionalFormatting>
  <conditionalFormatting sqref="P94">
    <cfRule type="expression" dxfId="2072" priority="443" stopIfTrue="1">
      <formula>$D$94="- Select EU funder -"</formula>
    </cfRule>
  </conditionalFormatting>
  <conditionalFormatting sqref="P94">
    <cfRule type="containsText" dxfId="2071" priority="444" stopIfTrue="1" operator="containsText" text="WP">
      <formula>NOT(ISERROR(SEARCH("WP",P94)))</formula>
    </cfRule>
  </conditionalFormatting>
  <conditionalFormatting sqref="P94">
    <cfRule type="expression" dxfId="2070" priority="445">
      <formula>$W94&gt;0</formula>
    </cfRule>
  </conditionalFormatting>
  <conditionalFormatting sqref="N96">
    <cfRule type="expression" dxfId="2069" priority="440" stopIfTrue="1">
      <formula>$D$94="- Select EU funder -"</formula>
    </cfRule>
  </conditionalFormatting>
  <conditionalFormatting sqref="N96">
    <cfRule type="notContainsBlanks" dxfId="2068" priority="441" stopIfTrue="1">
      <formula>LEN(TRIM(N96))&gt;0</formula>
    </cfRule>
  </conditionalFormatting>
  <conditionalFormatting sqref="N96">
    <cfRule type="expression" dxfId="2067" priority="442">
      <formula>$W96&gt;0</formula>
    </cfRule>
  </conditionalFormatting>
  <conditionalFormatting sqref="P96">
    <cfRule type="expression" dxfId="2066" priority="437" stopIfTrue="1">
      <formula>$D$94="- Select EU funder -"</formula>
    </cfRule>
  </conditionalFormatting>
  <conditionalFormatting sqref="P96">
    <cfRule type="containsText" dxfId="2065" priority="438" stopIfTrue="1" operator="containsText" text="WP">
      <formula>NOT(ISERROR(SEARCH("WP",P96)))</formula>
    </cfRule>
  </conditionalFormatting>
  <conditionalFormatting sqref="P96">
    <cfRule type="expression" dxfId="2064" priority="439">
      <formula>$W96&gt;0</formula>
    </cfRule>
  </conditionalFormatting>
  <conditionalFormatting sqref="N98">
    <cfRule type="expression" dxfId="2063" priority="434" stopIfTrue="1">
      <formula>$D$94="- Select EU funder -"</formula>
    </cfRule>
  </conditionalFormatting>
  <conditionalFormatting sqref="N98">
    <cfRule type="notContainsBlanks" dxfId="2062" priority="435" stopIfTrue="1">
      <formula>LEN(TRIM(N98))&gt;0</formula>
    </cfRule>
  </conditionalFormatting>
  <conditionalFormatting sqref="N98">
    <cfRule type="expression" dxfId="2061" priority="436">
      <formula>$W98&gt;0</formula>
    </cfRule>
  </conditionalFormatting>
  <conditionalFormatting sqref="P98">
    <cfRule type="expression" dxfId="2060" priority="431" stopIfTrue="1">
      <formula>$D$94="- Select EU funder -"</formula>
    </cfRule>
  </conditionalFormatting>
  <conditionalFormatting sqref="P98">
    <cfRule type="containsText" dxfId="2059" priority="432" stopIfTrue="1" operator="containsText" text="WP">
      <formula>NOT(ISERROR(SEARCH("WP",P98)))</formula>
    </cfRule>
  </conditionalFormatting>
  <conditionalFormatting sqref="P98">
    <cfRule type="expression" dxfId="2058" priority="433">
      <formula>$W98&gt;0</formula>
    </cfRule>
  </conditionalFormatting>
  <conditionalFormatting sqref="N100">
    <cfRule type="expression" dxfId="2057" priority="428" stopIfTrue="1">
      <formula>$D$94="- Select EU funder -"</formula>
    </cfRule>
  </conditionalFormatting>
  <conditionalFormatting sqref="N100">
    <cfRule type="notContainsBlanks" dxfId="2056" priority="429" stopIfTrue="1">
      <formula>LEN(TRIM(N100))&gt;0</formula>
    </cfRule>
  </conditionalFormatting>
  <conditionalFormatting sqref="N100">
    <cfRule type="expression" dxfId="2055" priority="430">
      <formula>$W100&gt;0</formula>
    </cfRule>
  </conditionalFormatting>
  <conditionalFormatting sqref="P100">
    <cfRule type="expression" dxfId="2054" priority="425" stopIfTrue="1">
      <formula>$D$94="- Select EU funder -"</formula>
    </cfRule>
  </conditionalFormatting>
  <conditionalFormatting sqref="P100">
    <cfRule type="containsText" dxfId="2053" priority="426" stopIfTrue="1" operator="containsText" text="WP">
      <formula>NOT(ISERROR(SEARCH("WP",P100)))</formula>
    </cfRule>
  </conditionalFormatting>
  <conditionalFormatting sqref="P100">
    <cfRule type="expression" dxfId="2052" priority="427">
      <formula>$W100&gt;0</formula>
    </cfRule>
  </conditionalFormatting>
  <conditionalFormatting sqref="N102">
    <cfRule type="expression" dxfId="2051" priority="422" stopIfTrue="1">
      <formula>$D$94="- Select EU funder -"</formula>
    </cfRule>
  </conditionalFormatting>
  <conditionalFormatting sqref="N102">
    <cfRule type="notContainsBlanks" dxfId="2050" priority="423" stopIfTrue="1">
      <formula>LEN(TRIM(N102))&gt;0</formula>
    </cfRule>
  </conditionalFormatting>
  <conditionalFormatting sqref="N102">
    <cfRule type="expression" dxfId="2049" priority="424">
      <formula>$W102&gt;0</formula>
    </cfRule>
  </conditionalFormatting>
  <conditionalFormatting sqref="P102">
    <cfRule type="expression" dxfId="2048" priority="419" stopIfTrue="1">
      <formula>$D$94="- Select EU funder -"</formula>
    </cfRule>
  </conditionalFormatting>
  <conditionalFormatting sqref="P102">
    <cfRule type="containsText" dxfId="2047" priority="420" stopIfTrue="1" operator="containsText" text="WP">
      <formula>NOT(ISERROR(SEARCH("WP",P102)))</formula>
    </cfRule>
  </conditionalFormatting>
  <conditionalFormatting sqref="P102">
    <cfRule type="expression" dxfId="2046" priority="421">
      <formula>$W102&gt;0</formula>
    </cfRule>
  </conditionalFormatting>
  <conditionalFormatting sqref="N104">
    <cfRule type="expression" dxfId="2045" priority="416" stopIfTrue="1">
      <formula>$D$94="- Select EU funder -"</formula>
    </cfRule>
  </conditionalFormatting>
  <conditionalFormatting sqref="N104">
    <cfRule type="notContainsBlanks" dxfId="2044" priority="417" stopIfTrue="1">
      <formula>LEN(TRIM(N104))&gt;0</formula>
    </cfRule>
  </conditionalFormatting>
  <conditionalFormatting sqref="N104">
    <cfRule type="expression" dxfId="2043" priority="418">
      <formula>$W104&gt;0</formula>
    </cfRule>
  </conditionalFormatting>
  <conditionalFormatting sqref="P104">
    <cfRule type="expression" dxfId="2042" priority="413" stopIfTrue="1">
      <formula>$D$94="- Select EU funder -"</formula>
    </cfRule>
  </conditionalFormatting>
  <conditionalFormatting sqref="P104">
    <cfRule type="containsText" dxfId="2041" priority="414" stopIfTrue="1" operator="containsText" text="WP">
      <formula>NOT(ISERROR(SEARCH("WP",P104)))</formula>
    </cfRule>
  </conditionalFormatting>
  <conditionalFormatting sqref="P104">
    <cfRule type="expression" dxfId="2040" priority="415">
      <formula>$W104&gt;0</formula>
    </cfRule>
  </conditionalFormatting>
  <conditionalFormatting sqref="N106">
    <cfRule type="expression" dxfId="2039" priority="410" stopIfTrue="1">
      <formula>$D$94="- Select EU funder -"</formula>
    </cfRule>
  </conditionalFormatting>
  <conditionalFormatting sqref="N106">
    <cfRule type="notContainsBlanks" dxfId="2038" priority="411" stopIfTrue="1">
      <formula>LEN(TRIM(N106))&gt;0</formula>
    </cfRule>
  </conditionalFormatting>
  <conditionalFormatting sqref="N106">
    <cfRule type="expression" dxfId="2037" priority="412">
      <formula>$W106&gt;0</formula>
    </cfRule>
  </conditionalFormatting>
  <conditionalFormatting sqref="P106">
    <cfRule type="expression" dxfId="2036" priority="407" stopIfTrue="1">
      <formula>$D$94="- Select EU funder -"</formula>
    </cfRule>
  </conditionalFormatting>
  <conditionalFormatting sqref="P106">
    <cfRule type="containsText" dxfId="2035" priority="408" stopIfTrue="1" operator="containsText" text="WP">
      <formula>NOT(ISERROR(SEARCH("WP",P106)))</formula>
    </cfRule>
  </conditionalFormatting>
  <conditionalFormatting sqref="P106">
    <cfRule type="expression" dxfId="2034" priority="409">
      <formula>$W106&gt;0</formula>
    </cfRule>
  </conditionalFormatting>
  <conditionalFormatting sqref="N108">
    <cfRule type="expression" dxfId="2033" priority="404" stopIfTrue="1">
      <formula>$D$94="- Select EU funder -"</formula>
    </cfRule>
  </conditionalFormatting>
  <conditionalFormatting sqref="N108">
    <cfRule type="notContainsBlanks" dxfId="2032" priority="405" stopIfTrue="1">
      <formula>LEN(TRIM(N108))&gt;0</formula>
    </cfRule>
  </conditionalFormatting>
  <conditionalFormatting sqref="N108">
    <cfRule type="expression" dxfId="2031" priority="406">
      <formula>$W108&gt;0</formula>
    </cfRule>
  </conditionalFormatting>
  <conditionalFormatting sqref="P108">
    <cfRule type="expression" dxfId="2030" priority="401" stopIfTrue="1">
      <formula>$D$94="- Select EU funder -"</formula>
    </cfRule>
  </conditionalFormatting>
  <conditionalFormatting sqref="P108">
    <cfRule type="containsText" dxfId="2029" priority="402" stopIfTrue="1" operator="containsText" text="WP">
      <formula>NOT(ISERROR(SEARCH("WP",P108)))</formula>
    </cfRule>
  </conditionalFormatting>
  <conditionalFormatting sqref="P108">
    <cfRule type="expression" dxfId="2028" priority="403">
      <formula>$W108&gt;0</formula>
    </cfRule>
  </conditionalFormatting>
  <conditionalFormatting sqref="N110">
    <cfRule type="expression" dxfId="2027" priority="398" stopIfTrue="1">
      <formula>$D$94="- Select EU funder -"</formula>
    </cfRule>
  </conditionalFormatting>
  <conditionalFormatting sqref="N110">
    <cfRule type="notContainsBlanks" dxfId="2026" priority="399" stopIfTrue="1">
      <formula>LEN(TRIM(N110))&gt;0</formula>
    </cfRule>
  </conditionalFormatting>
  <conditionalFormatting sqref="N110">
    <cfRule type="expression" dxfId="2025" priority="400">
      <formula>$W110&gt;0</formula>
    </cfRule>
  </conditionalFormatting>
  <conditionalFormatting sqref="P110">
    <cfRule type="expression" dxfId="2024" priority="395" stopIfTrue="1">
      <formula>$D$94="- Select EU funder -"</formula>
    </cfRule>
  </conditionalFormatting>
  <conditionalFormatting sqref="P110">
    <cfRule type="containsText" dxfId="2023" priority="396" stopIfTrue="1" operator="containsText" text="WP">
      <formula>NOT(ISERROR(SEARCH("WP",P110)))</formula>
    </cfRule>
  </conditionalFormatting>
  <conditionalFormatting sqref="P110">
    <cfRule type="expression" dxfId="2022" priority="397">
      <formula>$W110&gt;0</formula>
    </cfRule>
  </conditionalFormatting>
  <conditionalFormatting sqref="N112">
    <cfRule type="expression" dxfId="2021" priority="392" stopIfTrue="1">
      <formula>$D$94="- Select EU funder -"</formula>
    </cfRule>
  </conditionalFormatting>
  <conditionalFormatting sqref="N112">
    <cfRule type="notContainsBlanks" dxfId="2020" priority="393" stopIfTrue="1">
      <formula>LEN(TRIM(N112))&gt;0</formula>
    </cfRule>
  </conditionalFormatting>
  <conditionalFormatting sqref="N112">
    <cfRule type="expression" dxfId="2019" priority="394">
      <formula>$W112&gt;0</formula>
    </cfRule>
  </conditionalFormatting>
  <conditionalFormatting sqref="P112">
    <cfRule type="expression" dxfId="2018" priority="389" stopIfTrue="1">
      <formula>$D$94="- Select EU funder -"</formula>
    </cfRule>
  </conditionalFormatting>
  <conditionalFormatting sqref="P112">
    <cfRule type="containsText" dxfId="2017" priority="390" stopIfTrue="1" operator="containsText" text="WP">
      <formula>NOT(ISERROR(SEARCH("WP",P112)))</formula>
    </cfRule>
  </conditionalFormatting>
  <conditionalFormatting sqref="P112">
    <cfRule type="expression" dxfId="2016" priority="391">
      <formula>$W112&gt;0</formula>
    </cfRule>
  </conditionalFormatting>
  <conditionalFormatting sqref="N114">
    <cfRule type="expression" dxfId="2015" priority="386" stopIfTrue="1">
      <formula>$D$94="- Select EU funder -"</formula>
    </cfRule>
  </conditionalFormatting>
  <conditionalFormatting sqref="N114">
    <cfRule type="notContainsBlanks" dxfId="2014" priority="387" stopIfTrue="1">
      <formula>LEN(TRIM(N114))&gt;0</formula>
    </cfRule>
  </conditionalFormatting>
  <conditionalFormatting sqref="N114">
    <cfRule type="expression" dxfId="2013" priority="388">
      <formula>$W114&gt;0</formula>
    </cfRule>
  </conditionalFormatting>
  <conditionalFormatting sqref="P114">
    <cfRule type="expression" dxfId="2012" priority="383" stopIfTrue="1">
      <formula>$D$94="- Select EU funder -"</formula>
    </cfRule>
  </conditionalFormatting>
  <conditionalFormatting sqref="P114">
    <cfRule type="containsText" dxfId="2011" priority="384" stopIfTrue="1" operator="containsText" text="WP">
      <formula>NOT(ISERROR(SEARCH("WP",P114)))</formula>
    </cfRule>
  </conditionalFormatting>
  <conditionalFormatting sqref="P114">
    <cfRule type="expression" dxfId="2010" priority="385">
      <formula>$W114&gt;0</formula>
    </cfRule>
  </conditionalFormatting>
  <conditionalFormatting sqref="N116">
    <cfRule type="expression" dxfId="2009" priority="380" stopIfTrue="1">
      <formula>$D$94="- Select EU funder -"</formula>
    </cfRule>
  </conditionalFormatting>
  <conditionalFormatting sqref="N116">
    <cfRule type="notContainsBlanks" dxfId="2008" priority="381" stopIfTrue="1">
      <formula>LEN(TRIM(N116))&gt;0</formula>
    </cfRule>
  </conditionalFormatting>
  <conditionalFormatting sqref="N116">
    <cfRule type="expression" dxfId="2007" priority="382">
      <formula>$W116&gt;0</formula>
    </cfRule>
  </conditionalFormatting>
  <conditionalFormatting sqref="P116">
    <cfRule type="expression" dxfId="2006" priority="377" stopIfTrue="1">
      <formula>$D$94="- Select EU funder -"</formula>
    </cfRule>
  </conditionalFormatting>
  <conditionalFormatting sqref="P116">
    <cfRule type="containsText" dxfId="2005" priority="378" stopIfTrue="1" operator="containsText" text="WP">
      <formula>NOT(ISERROR(SEARCH("WP",P116)))</formula>
    </cfRule>
  </conditionalFormatting>
  <conditionalFormatting sqref="P116">
    <cfRule type="expression" dxfId="2004" priority="379">
      <formula>$W116&gt;0</formula>
    </cfRule>
  </conditionalFormatting>
  <conditionalFormatting sqref="N118">
    <cfRule type="expression" dxfId="2003" priority="374" stopIfTrue="1">
      <formula>$D$94="- Select EU funder -"</formula>
    </cfRule>
  </conditionalFormatting>
  <conditionalFormatting sqref="N118">
    <cfRule type="notContainsBlanks" dxfId="2002" priority="375" stopIfTrue="1">
      <formula>LEN(TRIM(N118))&gt;0</formula>
    </cfRule>
  </conditionalFormatting>
  <conditionalFormatting sqref="N118">
    <cfRule type="expression" dxfId="2001" priority="376">
      <formula>$W118&gt;0</formula>
    </cfRule>
  </conditionalFormatting>
  <conditionalFormatting sqref="P118">
    <cfRule type="expression" dxfId="2000" priority="371" stopIfTrue="1">
      <formula>$D$94="- Select EU funder -"</formula>
    </cfRule>
  </conditionalFormatting>
  <conditionalFormatting sqref="P118">
    <cfRule type="containsText" dxfId="1999" priority="372" stopIfTrue="1" operator="containsText" text="WP">
      <formula>NOT(ISERROR(SEARCH("WP",P118)))</formula>
    </cfRule>
  </conditionalFormatting>
  <conditionalFormatting sqref="P118">
    <cfRule type="expression" dxfId="1998" priority="373">
      <formula>$W118&gt;0</formula>
    </cfRule>
  </conditionalFormatting>
  <conditionalFormatting sqref="N120">
    <cfRule type="expression" dxfId="1997" priority="368" stopIfTrue="1">
      <formula>$D$94="- Select EU funder -"</formula>
    </cfRule>
  </conditionalFormatting>
  <conditionalFormatting sqref="N120">
    <cfRule type="notContainsBlanks" dxfId="1996" priority="369" stopIfTrue="1">
      <formula>LEN(TRIM(N120))&gt;0</formula>
    </cfRule>
  </conditionalFormatting>
  <conditionalFormatting sqref="N120">
    <cfRule type="expression" dxfId="1995" priority="370">
      <formula>$W120&gt;0</formula>
    </cfRule>
  </conditionalFormatting>
  <conditionalFormatting sqref="P120">
    <cfRule type="expression" dxfId="1994" priority="365" stopIfTrue="1">
      <formula>$D$94="- Select EU funder -"</formula>
    </cfRule>
  </conditionalFormatting>
  <conditionalFormatting sqref="P120">
    <cfRule type="containsText" dxfId="1993" priority="366" stopIfTrue="1" operator="containsText" text="WP">
      <formula>NOT(ISERROR(SEARCH("WP",P120)))</formula>
    </cfRule>
  </conditionalFormatting>
  <conditionalFormatting sqref="P120">
    <cfRule type="expression" dxfId="1992" priority="367">
      <formula>$W120&gt;0</formula>
    </cfRule>
  </conditionalFormatting>
  <conditionalFormatting sqref="N122">
    <cfRule type="expression" dxfId="1991" priority="362" stopIfTrue="1">
      <formula>$D$94="- Select EU funder -"</formula>
    </cfRule>
  </conditionalFormatting>
  <conditionalFormatting sqref="N122">
    <cfRule type="notContainsBlanks" dxfId="1990" priority="363" stopIfTrue="1">
      <formula>LEN(TRIM(N122))&gt;0</formula>
    </cfRule>
  </conditionalFormatting>
  <conditionalFormatting sqref="N122">
    <cfRule type="expression" dxfId="1989" priority="364">
      <formula>$W122&gt;0</formula>
    </cfRule>
  </conditionalFormatting>
  <conditionalFormatting sqref="P122">
    <cfRule type="expression" dxfId="1988" priority="359" stopIfTrue="1">
      <formula>$D$94="- Select EU funder -"</formula>
    </cfRule>
  </conditionalFormatting>
  <conditionalFormatting sqref="P122">
    <cfRule type="containsText" dxfId="1987" priority="360" stopIfTrue="1" operator="containsText" text="WP">
      <formula>NOT(ISERROR(SEARCH("WP",P122)))</formula>
    </cfRule>
  </conditionalFormatting>
  <conditionalFormatting sqref="P122">
    <cfRule type="expression" dxfId="1986" priority="361">
      <formula>$W122&gt;0</formula>
    </cfRule>
  </conditionalFormatting>
  <conditionalFormatting sqref="N124">
    <cfRule type="expression" dxfId="1985" priority="356" stopIfTrue="1">
      <formula>$D$124="- Select EU funder -"</formula>
    </cfRule>
  </conditionalFormatting>
  <conditionalFormatting sqref="N124">
    <cfRule type="notContainsBlanks" dxfId="1984" priority="357" stopIfTrue="1">
      <formula>LEN(TRIM(N124))&gt;0</formula>
    </cfRule>
  </conditionalFormatting>
  <conditionalFormatting sqref="N124">
    <cfRule type="expression" dxfId="1983" priority="358">
      <formula>$W124&gt;0</formula>
    </cfRule>
  </conditionalFormatting>
  <conditionalFormatting sqref="P124">
    <cfRule type="expression" dxfId="1982" priority="353" stopIfTrue="1">
      <formula>$D$124="- Select EU funder -"</formula>
    </cfRule>
  </conditionalFormatting>
  <conditionalFormatting sqref="P124">
    <cfRule type="containsText" dxfId="1981" priority="354" stopIfTrue="1" operator="containsText" text="WP">
      <formula>NOT(ISERROR(SEARCH("WP",P124)))</formula>
    </cfRule>
  </conditionalFormatting>
  <conditionalFormatting sqref="P124">
    <cfRule type="expression" dxfId="1980" priority="355">
      <formula>$W124&gt;0</formula>
    </cfRule>
  </conditionalFormatting>
  <conditionalFormatting sqref="N126">
    <cfRule type="expression" dxfId="1979" priority="350" stopIfTrue="1">
      <formula>$D$124="- Select EU funder -"</formula>
    </cfRule>
  </conditionalFormatting>
  <conditionalFormatting sqref="N126">
    <cfRule type="notContainsBlanks" dxfId="1978" priority="351" stopIfTrue="1">
      <formula>LEN(TRIM(N126))&gt;0</formula>
    </cfRule>
  </conditionalFormatting>
  <conditionalFormatting sqref="N126">
    <cfRule type="expression" dxfId="1977" priority="352">
      <formula>$W126&gt;0</formula>
    </cfRule>
  </conditionalFormatting>
  <conditionalFormatting sqref="P126">
    <cfRule type="expression" dxfId="1976" priority="347" stopIfTrue="1">
      <formula>$D$124="- Select EU funder -"</formula>
    </cfRule>
  </conditionalFormatting>
  <conditionalFormatting sqref="P126">
    <cfRule type="containsText" dxfId="1975" priority="348" stopIfTrue="1" operator="containsText" text="WP">
      <formula>NOT(ISERROR(SEARCH("WP",P126)))</formula>
    </cfRule>
  </conditionalFormatting>
  <conditionalFormatting sqref="P126">
    <cfRule type="expression" dxfId="1974" priority="349">
      <formula>$W126&gt;0</formula>
    </cfRule>
  </conditionalFormatting>
  <conditionalFormatting sqref="N128">
    <cfRule type="expression" dxfId="1973" priority="344" stopIfTrue="1">
      <formula>$D$124="- Select EU funder -"</formula>
    </cfRule>
  </conditionalFormatting>
  <conditionalFormatting sqref="N128">
    <cfRule type="notContainsBlanks" dxfId="1972" priority="345" stopIfTrue="1">
      <formula>LEN(TRIM(N128))&gt;0</formula>
    </cfRule>
  </conditionalFormatting>
  <conditionalFormatting sqref="N128">
    <cfRule type="expression" dxfId="1971" priority="346">
      <formula>$W128&gt;0</formula>
    </cfRule>
  </conditionalFormatting>
  <conditionalFormatting sqref="P128">
    <cfRule type="expression" dxfId="1970" priority="341" stopIfTrue="1">
      <formula>$D$124="- Select EU funder -"</formula>
    </cfRule>
  </conditionalFormatting>
  <conditionalFormatting sqref="P128">
    <cfRule type="containsText" dxfId="1969" priority="342" stopIfTrue="1" operator="containsText" text="WP">
      <formula>NOT(ISERROR(SEARCH("WP",P128)))</formula>
    </cfRule>
  </conditionalFormatting>
  <conditionalFormatting sqref="P128">
    <cfRule type="expression" dxfId="1968" priority="343">
      <formula>$W128&gt;0</formula>
    </cfRule>
  </conditionalFormatting>
  <conditionalFormatting sqref="N130">
    <cfRule type="expression" dxfId="1967" priority="338" stopIfTrue="1">
      <formula>$D$124="- Select EU funder -"</formula>
    </cfRule>
  </conditionalFormatting>
  <conditionalFormatting sqref="N130">
    <cfRule type="notContainsBlanks" dxfId="1966" priority="339" stopIfTrue="1">
      <formula>LEN(TRIM(N130))&gt;0</formula>
    </cfRule>
  </conditionalFormatting>
  <conditionalFormatting sqref="N130">
    <cfRule type="expression" dxfId="1965" priority="340">
      <formula>$W130&gt;0</formula>
    </cfRule>
  </conditionalFormatting>
  <conditionalFormatting sqref="P130">
    <cfRule type="expression" dxfId="1964" priority="335" stopIfTrue="1">
      <formula>$D$124="- Select EU funder -"</formula>
    </cfRule>
  </conditionalFormatting>
  <conditionalFormatting sqref="P130">
    <cfRule type="containsText" dxfId="1963" priority="336" stopIfTrue="1" operator="containsText" text="WP">
      <formula>NOT(ISERROR(SEARCH("WP",P130)))</formula>
    </cfRule>
  </conditionalFormatting>
  <conditionalFormatting sqref="P130">
    <cfRule type="expression" dxfId="1962" priority="337">
      <formula>$W130&gt;0</formula>
    </cfRule>
  </conditionalFormatting>
  <conditionalFormatting sqref="N132">
    <cfRule type="expression" dxfId="1961" priority="332" stopIfTrue="1">
      <formula>$D$124="- Select EU funder -"</formula>
    </cfRule>
  </conditionalFormatting>
  <conditionalFormatting sqref="N132">
    <cfRule type="notContainsBlanks" dxfId="1960" priority="333" stopIfTrue="1">
      <formula>LEN(TRIM(N132))&gt;0</formula>
    </cfRule>
  </conditionalFormatting>
  <conditionalFormatting sqref="N132">
    <cfRule type="expression" dxfId="1959" priority="334">
      <formula>$W132&gt;0</formula>
    </cfRule>
  </conditionalFormatting>
  <conditionalFormatting sqref="P132">
    <cfRule type="expression" dxfId="1958" priority="329" stopIfTrue="1">
      <formula>$D$124="- Select EU funder -"</formula>
    </cfRule>
  </conditionalFormatting>
  <conditionalFormatting sqref="P132">
    <cfRule type="containsText" dxfId="1957" priority="330" stopIfTrue="1" operator="containsText" text="WP">
      <formula>NOT(ISERROR(SEARCH("WP",P132)))</formula>
    </cfRule>
  </conditionalFormatting>
  <conditionalFormatting sqref="P132">
    <cfRule type="expression" dxfId="1956" priority="331">
      <formula>$W132&gt;0</formula>
    </cfRule>
  </conditionalFormatting>
  <conditionalFormatting sqref="N134">
    <cfRule type="expression" dxfId="1955" priority="326" stopIfTrue="1">
      <formula>$D$124="- Select EU funder -"</formula>
    </cfRule>
  </conditionalFormatting>
  <conditionalFormatting sqref="N134">
    <cfRule type="notContainsBlanks" dxfId="1954" priority="327" stopIfTrue="1">
      <formula>LEN(TRIM(N134))&gt;0</formula>
    </cfRule>
  </conditionalFormatting>
  <conditionalFormatting sqref="N134">
    <cfRule type="expression" dxfId="1953" priority="328">
      <formula>$W134&gt;0</formula>
    </cfRule>
  </conditionalFormatting>
  <conditionalFormatting sqref="P134">
    <cfRule type="expression" dxfId="1952" priority="323" stopIfTrue="1">
      <formula>$D$124="- Select EU funder -"</formula>
    </cfRule>
  </conditionalFormatting>
  <conditionalFormatting sqref="P134">
    <cfRule type="containsText" dxfId="1951" priority="324" stopIfTrue="1" operator="containsText" text="WP">
      <formula>NOT(ISERROR(SEARCH("WP",P134)))</formula>
    </cfRule>
  </conditionalFormatting>
  <conditionalFormatting sqref="P134">
    <cfRule type="expression" dxfId="1950" priority="325">
      <formula>$W134&gt;0</formula>
    </cfRule>
  </conditionalFormatting>
  <conditionalFormatting sqref="N136">
    <cfRule type="expression" dxfId="1949" priority="320" stopIfTrue="1">
      <formula>$D$124="- Select EU funder -"</formula>
    </cfRule>
  </conditionalFormatting>
  <conditionalFormatting sqref="N136">
    <cfRule type="notContainsBlanks" dxfId="1948" priority="321" stopIfTrue="1">
      <formula>LEN(TRIM(N136))&gt;0</formula>
    </cfRule>
  </conditionalFormatting>
  <conditionalFormatting sqref="N136">
    <cfRule type="expression" dxfId="1947" priority="322">
      <formula>$W136&gt;0</formula>
    </cfRule>
  </conditionalFormatting>
  <conditionalFormatting sqref="P136">
    <cfRule type="expression" dxfId="1946" priority="317" stopIfTrue="1">
      <formula>$D$124="- Select EU funder -"</formula>
    </cfRule>
  </conditionalFormatting>
  <conditionalFormatting sqref="P136">
    <cfRule type="containsText" dxfId="1945" priority="318" stopIfTrue="1" operator="containsText" text="WP">
      <formula>NOT(ISERROR(SEARCH("WP",P136)))</formula>
    </cfRule>
  </conditionalFormatting>
  <conditionalFormatting sqref="P136">
    <cfRule type="expression" dxfId="1944" priority="319">
      <formula>$W136&gt;0</formula>
    </cfRule>
  </conditionalFormatting>
  <conditionalFormatting sqref="N138">
    <cfRule type="expression" dxfId="1943" priority="314" stopIfTrue="1">
      <formula>$D$124="- Select EU funder -"</formula>
    </cfRule>
  </conditionalFormatting>
  <conditionalFormatting sqref="N138">
    <cfRule type="notContainsBlanks" dxfId="1942" priority="315" stopIfTrue="1">
      <formula>LEN(TRIM(N138))&gt;0</formula>
    </cfRule>
  </conditionalFormatting>
  <conditionalFormatting sqref="N138">
    <cfRule type="expression" dxfId="1941" priority="316">
      <formula>$W138&gt;0</formula>
    </cfRule>
  </conditionalFormatting>
  <conditionalFormatting sqref="P138">
    <cfRule type="expression" dxfId="1940" priority="311" stopIfTrue="1">
      <formula>$D$124="- Select EU funder -"</formula>
    </cfRule>
  </conditionalFormatting>
  <conditionalFormatting sqref="P138">
    <cfRule type="containsText" dxfId="1939" priority="312" stopIfTrue="1" operator="containsText" text="WP">
      <formula>NOT(ISERROR(SEARCH("WP",P138)))</formula>
    </cfRule>
  </conditionalFormatting>
  <conditionalFormatting sqref="P138">
    <cfRule type="expression" dxfId="1938" priority="313">
      <formula>$W138&gt;0</formula>
    </cfRule>
  </conditionalFormatting>
  <conditionalFormatting sqref="N140">
    <cfRule type="expression" dxfId="1937" priority="308" stopIfTrue="1">
      <formula>$D$124="- Select EU funder -"</formula>
    </cfRule>
  </conditionalFormatting>
  <conditionalFormatting sqref="N140">
    <cfRule type="notContainsBlanks" dxfId="1936" priority="309" stopIfTrue="1">
      <formula>LEN(TRIM(N140))&gt;0</formula>
    </cfRule>
  </conditionalFormatting>
  <conditionalFormatting sqref="N140">
    <cfRule type="expression" dxfId="1935" priority="310">
      <formula>$W140&gt;0</formula>
    </cfRule>
  </conditionalFormatting>
  <conditionalFormatting sqref="P140">
    <cfRule type="expression" dxfId="1934" priority="305" stopIfTrue="1">
      <formula>$D$124="- Select EU funder -"</formula>
    </cfRule>
  </conditionalFormatting>
  <conditionalFormatting sqref="P140">
    <cfRule type="containsText" dxfId="1933" priority="306" stopIfTrue="1" operator="containsText" text="WP">
      <formula>NOT(ISERROR(SEARCH("WP",P140)))</formula>
    </cfRule>
  </conditionalFormatting>
  <conditionalFormatting sqref="P140">
    <cfRule type="expression" dxfId="1932" priority="307">
      <formula>$W140&gt;0</formula>
    </cfRule>
  </conditionalFormatting>
  <conditionalFormatting sqref="N142">
    <cfRule type="expression" dxfId="1931" priority="302" stopIfTrue="1">
      <formula>$D$124="- Select EU funder -"</formula>
    </cfRule>
  </conditionalFormatting>
  <conditionalFormatting sqref="N142">
    <cfRule type="notContainsBlanks" dxfId="1930" priority="303" stopIfTrue="1">
      <formula>LEN(TRIM(N142))&gt;0</formula>
    </cfRule>
  </conditionalFormatting>
  <conditionalFormatting sqref="N142">
    <cfRule type="expression" dxfId="1929" priority="304">
      <formula>$W142&gt;0</formula>
    </cfRule>
  </conditionalFormatting>
  <conditionalFormatting sqref="P142">
    <cfRule type="expression" dxfId="1928" priority="299" stopIfTrue="1">
      <formula>$D$124="- Select EU funder -"</formula>
    </cfRule>
  </conditionalFormatting>
  <conditionalFormatting sqref="P142">
    <cfRule type="containsText" dxfId="1927" priority="300" stopIfTrue="1" operator="containsText" text="WP">
      <formula>NOT(ISERROR(SEARCH("WP",P142)))</formula>
    </cfRule>
  </conditionalFormatting>
  <conditionalFormatting sqref="P142">
    <cfRule type="expression" dxfId="1926" priority="301">
      <formula>$W142&gt;0</formula>
    </cfRule>
  </conditionalFormatting>
  <conditionalFormatting sqref="N144">
    <cfRule type="expression" dxfId="1925" priority="296" stopIfTrue="1">
      <formula>$D$124="- Select EU funder -"</formula>
    </cfRule>
  </conditionalFormatting>
  <conditionalFormatting sqref="N144">
    <cfRule type="notContainsBlanks" dxfId="1924" priority="297" stopIfTrue="1">
      <formula>LEN(TRIM(N144))&gt;0</formula>
    </cfRule>
  </conditionalFormatting>
  <conditionalFormatting sqref="N144">
    <cfRule type="expression" dxfId="1923" priority="298">
      <formula>$W144&gt;0</formula>
    </cfRule>
  </conditionalFormatting>
  <conditionalFormatting sqref="P144">
    <cfRule type="expression" dxfId="1922" priority="293" stopIfTrue="1">
      <formula>$D$124="- Select EU funder -"</formula>
    </cfRule>
  </conditionalFormatting>
  <conditionalFormatting sqref="P144">
    <cfRule type="containsText" dxfId="1921" priority="294" stopIfTrue="1" operator="containsText" text="WP">
      <formula>NOT(ISERROR(SEARCH("WP",P144)))</formula>
    </cfRule>
  </conditionalFormatting>
  <conditionalFormatting sqref="P144">
    <cfRule type="expression" dxfId="1920" priority="295">
      <formula>$W144&gt;0</formula>
    </cfRule>
  </conditionalFormatting>
  <conditionalFormatting sqref="N146">
    <cfRule type="expression" dxfId="1919" priority="290" stopIfTrue="1">
      <formula>$D$124="- Select EU funder -"</formula>
    </cfRule>
  </conditionalFormatting>
  <conditionalFormatting sqref="N146">
    <cfRule type="notContainsBlanks" dxfId="1918" priority="291" stopIfTrue="1">
      <formula>LEN(TRIM(N146))&gt;0</formula>
    </cfRule>
  </conditionalFormatting>
  <conditionalFormatting sqref="N146">
    <cfRule type="expression" dxfId="1917" priority="292">
      <formula>$W146&gt;0</formula>
    </cfRule>
  </conditionalFormatting>
  <conditionalFormatting sqref="P146">
    <cfRule type="expression" dxfId="1916" priority="287" stopIfTrue="1">
      <formula>$D$124="- Select EU funder -"</formula>
    </cfRule>
  </conditionalFormatting>
  <conditionalFormatting sqref="P146">
    <cfRule type="containsText" dxfId="1915" priority="288" stopIfTrue="1" operator="containsText" text="WP">
      <formula>NOT(ISERROR(SEARCH("WP",P146)))</formula>
    </cfRule>
  </conditionalFormatting>
  <conditionalFormatting sqref="P146">
    <cfRule type="expression" dxfId="1914" priority="289">
      <formula>$W146&gt;0</formula>
    </cfRule>
  </conditionalFormatting>
  <conditionalFormatting sqref="N148">
    <cfRule type="expression" dxfId="1913" priority="284" stopIfTrue="1">
      <formula>$D$124="- Select EU funder -"</formula>
    </cfRule>
  </conditionalFormatting>
  <conditionalFormatting sqref="N148">
    <cfRule type="notContainsBlanks" dxfId="1912" priority="285" stopIfTrue="1">
      <formula>LEN(TRIM(N148))&gt;0</formula>
    </cfRule>
  </conditionalFormatting>
  <conditionalFormatting sqref="N148">
    <cfRule type="expression" dxfId="1911" priority="286">
      <formula>$W148&gt;0</formula>
    </cfRule>
  </conditionalFormatting>
  <conditionalFormatting sqref="P148">
    <cfRule type="expression" dxfId="1910" priority="281" stopIfTrue="1">
      <formula>$D$124="- Select EU funder -"</formula>
    </cfRule>
  </conditionalFormatting>
  <conditionalFormatting sqref="P148">
    <cfRule type="containsText" dxfId="1909" priority="282" stopIfTrue="1" operator="containsText" text="WP">
      <formula>NOT(ISERROR(SEARCH("WP",P148)))</formula>
    </cfRule>
  </conditionalFormatting>
  <conditionalFormatting sqref="P148">
    <cfRule type="expression" dxfId="1908" priority="283">
      <formula>$W148&gt;0</formula>
    </cfRule>
  </conditionalFormatting>
  <conditionalFormatting sqref="N150">
    <cfRule type="expression" dxfId="1907" priority="278" stopIfTrue="1">
      <formula>$D$124="- Select EU funder -"</formula>
    </cfRule>
  </conditionalFormatting>
  <conditionalFormatting sqref="N150">
    <cfRule type="notContainsBlanks" dxfId="1906" priority="279" stopIfTrue="1">
      <formula>LEN(TRIM(N150))&gt;0</formula>
    </cfRule>
  </conditionalFormatting>
  <conditionalFormatting sqref="N150">
    <cfRule type="expression" dxfId="1905" priority="280">
      <formula>$W150&gt;0</formula>
    </cfRule>
  </conditionalFormatting>
  <conditionalFormatting sqref="P150">
    <cfRule type="expression" dxfId="1904" priority="275" stopIfTrue="1">
      <formula>$D$124="- Select EU funder -"</formula>
    </cfRule>
  </conditionalFormatting>
  <conditionalFormatting sqref="P150">
    <cfRule type="containsText" dxfId="1903" priority="276" stopIfTrue="1" operator="containsText" text="WP">
      <formula>NOT(ISERROR(SEARCH("WP",P150)))</formula>
    </cfRule>
  </conditionalFormatting>
  <conditionalFormatting sqref="P150">
    <cfRule type="expression" dxfId="1902" priority="277">
      <formula>$W150&gt;0</formula>
    </cfRule>
  </conditionalFormatting>
  <conditionalFormatting sqref="N152">
    <cfRule type="expression" dxfId="1901" priority="272" stopIfTrue="1">
      <formula>$D$124="- Select EU funder -"</formula>
    </cfRule>
  </conditionalFormatting>
  <conditionalFormatting sqref="N152">
    <cfRule type="notContainsBlanks" dxfId="1900" priority="273" stopIfTrue="1">
      <formula>LEN(TRIM(N152))&gt;0</formula>
    </cfRule>
  </conditionalFormatting>
  <conditionalFormatting sqref="N152">
    <cfRule type="expression" dxfId="1899" priority="274">
      <formula>$W152&gt;0</formula>
    </cfRule>
  </conditionalFormatting>
  <conditionalFormatting sqref="P152">
    <cfRule type="expression" dxfId="1898" priority="269" stopIfTrue="1">
      <formula>$D$124="- Select EU funder -"</formula>
    </cfRule>
  </conditionalFormatting>
  <conditionalFormatting sqref="P152">
    <cfRule type="containsText" dxfId="1897" priority="270" stopIfTrue="1" operator="containsText" text="WP">
      <formula>NOT(ISERROR(SEARCH("WP",P152)))</formula>
    </cfRule>
  </conditionalFormatting>
  <conditionalFormatting sqref="P152">
    <cfRule type="expression" dxfId="1896" priority="271">
      <formula>$W152&gt;0</formula>
    </cfRule>
  </conditionalFormatting>
  <conditionalFormatting sqref="N154">
    <cfRule type="expression" dxfId="1895" priority="266" stopIfTrue="1">
      <formula>$D$154="- Select EU funder -"</formula>
    </cfRule>
  </conditionalFormatting>
  <conditionalFormatting sqref="N154">
    <cfRule type="notContainsBlanks" dxfId="1894" priority="267" stopIfTrue="1">
      <formula>LEN(TRIM(N154))&gt;0</formula>
    </cfRule>
  </conditionalFormatting>
  <conditionalFormatting sqref="N154">
    <cfRule type="expression" dxfId="1893" priority="268">
      <formula>$W154&gt;0</formula>
    </cfRule>
  </conditionalFormatting>
  <conditionalFormatting sqref="P154">
    <cfRule type="expression" dxfId="1892" priority="263" stopIfTrue="1">
      <formula>$D$154="- Select EU funder -"</formula>
    </cfRule>
  </conditionalFormatting>
  <conditionalFormatting sqref="P154">
    <cfRule type="containsText" dxfId="1891" priority="264" stopIfTrue="1" operator="containsText" text="WP">
      <formula>NOT(ISERROR(SEARCH("WP",P154)))</formula>
    </cfRule>
  </conditionalFormatting>
  <conditionalFormatting sqref="P154">
    <cfRule type="expression" dxfId="1890" priority="265">
      <formula>$W154&gt;0</formula>
    </cfRule>
  </conditionalFormatting>
  <conditionalFormatting sqref="N156">
    <cfRule type="expression" dxfId="1889" priority="260" stopIfTrue="1">
      <formula>$D$154="- Select EU funder -"</formula>
    </cfRule>
  </conditionalFormatting>
  <conditionalFormatting sqref="N156">
    <cfRule type="notContainsBlanks" dxfId="1888" priority="261" stopIfTrue="1">
      <formula>LEN(TRIM(N156))&gt;0</formula>
    </cfRule>
  </conditionalFormatting>
  <conditionalFormatting sqref="N156">
    <cfRule type="expression" dxfId="1887" priority="262">
      <formula>$W156&gt;0</formula>
    </cfRule>
  </conditionalFormatting>
  <conditionalFormatting sqref="P156">
    <cfRule type="expression" dxfId="1886" priority="257" stopIfTrue="1">
      <formula>$D$154="- Select EU funder -"</formula>
    </cfRule>
  </conditionalFormatting>
  <conditionalFormatting sqref="P156">
    <cfRule type="containsText" dxfId="1885" priority="258" stopIfTrue="1" operator="containsText" text="WP">
      <formula>NOT(ISERROR(SEARCH("WP",P156)))</formula>
    </cfRule>
  </conditionalFormatting>
  <conditionalFormatting sqref="P156">
    <cfRule type="expression" dxfId="1884" priority="259">
      <formula>$W156&gt;0</formula>
    </cfRule>
  </conditionalFormatting>
  <conditionalFormatting sqref="N158">
    <cfRule type="expression" dxfId="1883" priority="254" stopIfTrue="1">
      <formula>$D$154="- Select EU funder -"</formula>
    </cfRule>
  </conditionalFormatting>
  <conditionalFormatting sqref="N158">
    <cfRule type="notContainsBlanks" dxfId="1882" priority="255" stopIfTrue="1">
      <formula>LEN(TRIM(N158))&gt;0</formula>
    </cfRule>
  </conditionalFormatting>
  <conditionalFormatting sqref="N158">
    <cfRule type="expression" dxfId="1881" priority="256">
      <formula>$W158&gt;0</formula>
    </cfRule>
  </conditionalFormatting>
  <conditionalFormatting sqref="P158">
    <cfRule type="expression" dxfId="1880" priority="251" stopIfTrue="1">
      <formula>$D$154="- Select EU funder -"</formula>
    </cfRule>
  </conditionalFormatting>
  <conditionalFormatting sqref="P158">
    <cfRule type="containsText" dxfId="1879" priority="252" stopIfTrue="1" operator="containsText" text="WP">
      <formula>NOT(ISERROR(SEARCH("WP",P158)))</formula>
    </cfRule>
  </conditionalFormatting>
  <conditionalFormatting sqref="P158">
    <cfRule type="expression" dxfId="1878" priority="253">
      <formula>$W158&gt;0</formula>
    </cfRule>
  </conditionalFormatting>
  <conditionalFormatting sqref="N160">
    <cfRule type="expression" dxfId="1877" priority="248" stopIfTrue="1">
      <formula>$D$154="- Select EU funder -"</formula>
    </cfRule>
  </conditionalFormatting>
  <conditionalFormatting sqref="N160">
    <cfRule type="notContainsBlanks" dxfId="1876" priority="249" stopIfTrue="1">
      <formula>LEN(TRIM(N160))&gt;0</formula>
    </cfRule>
  </conditionalFormatting>
  <conditionalFormatting sqref="N160">
    <cfRule type="expression" dxfId="1875" priority="250">
      <formula>$W160&gt;0</formula>
    </cfRule>
  </conditionalFormatting>
  <conditionalFormatting sqref="P160">
    <cfRule type="expression" dxfId="1874" priority="245" stopIfTrue="1">
      <formula>$D$154="- Select EU funder -"</formula>
    </cfRule>
  </conditionalFormatting>
  <conditionalFormatting sqref="P160">
    <cfRule type="containsText" dxfId="1873" priority="246" stopIfTrue="1" operator="containsText" text="WP">
      <formula>NOT(ISERROR(SEARCH("WP",P160)))</formula>
    </cfRule>
  </conditionalFormatting>
  <conditionalFormatting sqref="P160">
    <cfRule type="expression" dxfId="1872" priority="247">
      <formula>$W160&gt;0</formula>
    </cfRule>
  </conditionalFormatting>
  <conditionalFormatting sqref="N162">
    <cfRule type="expression" dxfId="1871" priority="242" stopIfTrue="1">
      <formula>$D$154="- Select EU funder -"</formula>
    </cfRule>
  </conditionalFormatting>
  <conditionalFormatting sqref="N162">
    <cfRule type="notContainsBlanks" dxfId="1870" priority="243" stopIfTrue="1">
      <formula>LEN(TRIM(N162))&gt;0</formula>
    </cfRule>
  </conditionalFormatting>
  <conditionalFormatting sqref="N162">
    <cfRule type="expression" dxfId="1869" priority="244">
      <formula>$W162&gt;0</formula>
    </cfRule>
  </conditionalFormatting>
  <conditionalFormatting sqref="P162">
    <cfRule type="expression" dxfId="1868" priority="239" stopIfTrue="1">
      <formula>$D$154="- Select EU funder -"</formula>
    </cfRule>
  </conditionalFormatting>
  <conditionalFormatting sqref="P162">
    <cfRule type="containsText" dxfId="1867" priority="240" stopIfTrue="1" operator="containsText" text="WP">
      <formula>NOT(ISERROR(SEARCH("WP",P162)))</formula>
    </cfRule>
  </conditionalFormatting>
  <conditionalFormatting sqref="P162">
    <cfRule type="expression" dxfId="1866" priority="241">
      <formula>$W162&gt;0</formula>
    </cfRule>
  </conditionalFormatting>
  <conditionalFormatting sqref="N164">
    <cfRule type="expression" dxfId="1865" priority="236" stopIfTrue="1">
      <formula>$D$154="- Select EU funder -"</formula>
    </cfRule>
  </conditionalFormatting>
  <conditionalFormatting sqref="N164">
    <cfRule type="notContainsBlanks" dxfId="1864" priority="237" stopIfTrue="1">
      <formula>LEN(TRIM(N164))&gt;0</formula>
    </cfRule>
  </conditionalFormatting>
  <conditionalFormatting sqref="N164">
    <cfRule type="expression" dxfId="1863" priority="238">
      <formula>$W164&gt;0</formula>
    </cfRule>
  </conditionalFormatting>
  <conditionalFormatting sqref="P164">
    <cfRule type="expression" dxfId="1862" priority="233" stopIfTrue="1">
      <formula>$D$154="- Select EU funder -"</formula>
    </cfRule>
  </conditionalFormatting>
  <conditionalFormatting sqref="P164">
    <cfRule type="containsText" dxfId="1861" priority="234" stopIfTrue="1" operator="containsText" text="WP">
      <formula>NOT(ISERROR(SEARCH("WP",P164)))</formula>
    </cfRule>
  </conditionalFormatting>
  <conditionalFormatting sqref="P164">
    <cfRule type="expression" dxfId="1860" priority="235">
      <formula>$W164&gt;0</formula>
    </cfRule>
  </conditionalFormatting>
  <conditionalFormatting sqref="N166">
    <cfRule type="expression" dxfId="1859" priority="230" stopIfTrue="1">
      <formula>$D$154="- Select EU funder -"</formula>
    </cfRule>
  </conditionalFormatting>
  <conditionalFormatting sqref="N166">
    <cfRule type="notContainsBlanks" dxfId="1858" priority="231" stopIfTrue="1">
      <formula>LEN(TRIM(N166))&gt;0</formula>
    </cfRule>
  </conditionalFormatting>
  <conditionalFormatting sqref="N166">
    <cfRule type="expression" dxfId="1857" priority="232">
      <formula>$W166&gt;0</formula>
    </cfRule>
  </conditionalFormatting>
  <conditionalFormatting sqref="P166">
    <cfRule type="expression" dxfId="1856" priority="227" stopIfTrue="1">
      <formula>$D$154="- Select EU funder -"</formula>
    </cfRule>
  </conditionalFormatting>
  <conditionalFormatting sqref="P166">
    <cfRule type="containsText" dxfId="1855" priority="228" stopIfTrue="1" operator="containsText" text="WP">
      <formula>NOT(ISERROR(SEARCH("WP",P166)))</formula>
    </cfRule>
  </conditionalFormatting>
  <conditionalFormatting sqref="P166">
    <cfRule type="expression" dxfId="1854" priority="229">
      <formula>$W166&gt;0</formula>
    </cfRule>
  </conditionalFormatting>
  <conditionalFormatting sqref="N168">
    <cfRule type="expression" dxfId="1853" priority="224" stopIfTrue="1">
      <formula>$D$154="- Select EU funder -"</formula>
    </cfRule>
  </conditionalFormatting>
  <conditionalFormatting sqref="N168">
    <cfRule type="notContainsBlanks" dxfId="1852" priority="225" stopIfTrue="1">
      <formula>LEN(TRIM(N168))&gt;0</formula>
    </cfRule>
  </conditionalFormatting>
  <conditionalFormatting sqref="N168">
    <cfRule type="expression" dxfId="1851" priority="226">
      <formula>$W168&gt;0</formula>
    </cfRule>
  </conditionalFormatting>
  <conditionalFormatting sqref="P168">
    <cfRule type="expression" dxfId="1850" priority="221" stopIfTrue="1">
      <formula>$D$154="- Select EU funder -"</formula>
    </cfRule>
  </conditionalFormatting>
  <conditionalFormatting sqref="P168">
    <cfRule type="containsText" dxfId="1849" priority="222" stopIfTrue="1" operator="containsText" text="WP">
      <formula>NOT(ISERROR(SEARCH("WP",P168)))</formula>
    </cfRule>
  </conditionalFormatting>
  <conditionalFormatting sqref="P168">
    <cfRule type="expression" dxfId="1848" priority="223">
      <formula>$W168&gt;0</formula>
    </cfRule>
  </conditionalFormatting>
  <conditionalFormatting sqref="N170">
    <cfRule type="expression" dxfId="1847" priority="218" stopIfTrue="1">
      <formula>$D$154="- Select EU funder -"</formula>
    </cfRule>
  </conditionalFormatting>
  <conditionalFormatting sqref="N170">
    <cfRule type="notContainsBlanks" dxfId="1846" priority="219" stopIfTrue="1">
      <formula>LEN(TRIM(N170))&gt;0</formula>
    </cfRule>
  </conditionalFormatting>
  <conditionalFormatting sqref="N170">
    <cfRule type="expression" dxfId="1845" priority="220">
      <formula>$W170&gt;0</formula>
    </cfRule>
  </conditionalFormatting>
  <conditionalFormatting sqref="P170">
    <cfRule type="expression" dxfId="1844" priority="215" stopIfTrue="1">
      <formula>$D$154="- Select EU funder -"</formula>
    </cfRule>
  </conditionalFormatting>
  <conditionalFormatting sqref="P170">
    <cfRule type="containsText" dxfId="1843" priority="216" stopIfTrue="1" operator="containsText" text="WP">
      <formula>NOT(ISERROR(SEARCH("WP",P170)))</formula>
    </cfRule>
  </conditionalFormatting>
  <conditionalFormatting sqref="P170">
    <cfRule type="expression" dxfId="1842" priority="217">
      <formula>$W170&gt;0</formula>
    </cfRule>
  </conditionalFormatting>
  <conditionalFormatting sqref="N172">
    <cfRule type="expression" dxfId="1841" priority="212" stopIfTrue="1">
      <formula>$D$154="- Select EU funder -"</formula>
    </cfRule>
  </conditionalFormatting>
  <conditionalFormatting sqref="N172">
    <cfRule type="notContainsBlanks" dxfId="1840" priority="213" stopIfTrue="1">
      <formula>LEN(TRIM(N172))&gt;0</formula>
    </cfRule>
  </conditionalFormatting>
  <conditionalFormatting sqref="N172">
    <cfRule type="expression" dxfId="1839" priority="214">
      <formula>$W172&gt;0</formula>
    </cfRule>
  </conditionalFormatting>
  <conditionalFormatting sqref="P172">
    <cfRule type="expression" dxfId="1838" priority="209" stopIfTrue="1">
      <formula>$D$154="- Select EU funder -"</formula>
    </cfRule>
  </conditionalFormatting>
  <conditionalFormatting sqref="P172">
    <cfRule type="containsText" dxfId="1837" priority="210" stopIfTrue="1" operator="containsText" text="WP">
      <formula>NOT(ISERROR(SEARCH("WP",P172)))</formula>
    </cfRule>
  </conditionalFormatting>
  <conditionalFormatting sqref="P172">
    <cfRule type="expression" dxfId="1836" priority="211">
      <formula>$W172&gt;0</formula>
    </cfRule>
  </conditionalFormatting>
  <conditionalFormatting sqref="N174">
    <cfRule type="expression" dxfId="1835" priority="206" stopIfTrue="1">
      <formula>$D$154="- Select EU funder -"</formula>
    </cfRule>
  </conditionalFormatting>
  <conditionalFormatting sqref="N174">
    <cfRule type="notContainsBlanks" dxfId="1834" priority="207" stopIfTrue="1">
      <formula>LEN(TRIM(N174))&gt;0</formula>
    </cfRule>
  </conditionalFormatting>
  <conditionalFormatting sqref="N174">
    <cfRule type="expression" dxfId="1833" priority="208">
      <formula>$W174&gt;0</formula>
    </cfRule>
  </conditionalFormatting>
  <conditionalFormatting sqref="P174">
    <cfRule type="expression" dxfId="1832" priority="203" stopIfTrue="1">
      <formula>$D$154="- Select EU funder -"</formula>
    </cfRule>
  </conditionalFormatting>
  <conditionalFormatting sqref="P174">
    <cfRule type="containsText" dxfId="1831" priority="204" stopIfTrue="1" operator="containsText" text="WP">
      <formula>NOT(ISERROR(SEARCH("WP",P174)))</formula>
    </cfRule>
  </conditionalFormatting>
  <conditionalFormatting sqref="P174">
    <cfRule type="expression" dxfId="1830" priority="205">
      <formula>$W174&gt;0</formula>
    </cfRule>
  </conditionalFormatting>
  <conditionalFormatting sqref="N176">
    <cfRule type="expression" dxfId="1829" priority="200" stopIfTrue="1">
      <formula>$D$154="- Select EU funder -"</formula>
    </cfRule>
  </conditionalFormatting>
  <conditionalFormatting sqref="N176">
    <cfRule type="notContainsBlanks" dxfId="1828" priority="201" stopIfTrue="1">
      <formula>LEN(TRIM(N176))&gt;0</formula>
    </cfRule>
  </conditionalFormatting>
  <conditionalFormatting sqref="N176">
    <cfRule type="expression" dxfId="1827" priority="202">
      <formula>$W176&gt;0</formula>
    </cfRule>
  </conditionalFormatting>
  <conditionalFormatting sqref="P176">
    <cfRule type="expression" dxfId="1826" priority="197" stopIfTrue="1">
      <formula>$D$154="- Select EU funder -"</formula>
    </cfRule>
  </conditionalFormatting>
  <conditionalFormatting sqref="P176">
    <cfRule type="containsText" dxfId="1825" priority="198" stopIfTrue="1" operator="containsText" text="WP">
      <formula>NOT(ISERROR(SEARCH("WP",P176)))</formula>
    </cfRule>
  </conditionalFormatting>
  <conditionalFormatting sqref="P176">
    <cfRule type="expression" dxfId="1824" priority="199">
      <formula>$W176&gt;0</formula>
    </cfRule>
  </conditionalFormatting>
  <conditionalFormatting sqref="N178">
    <cfRule type="expression" dxfId="1823" priority="194" stopIfTrue="1">
      <formula>$D$154="- Select EU funder -"</formula>
    </cfRule>
  </conditionalFormatting>
  <conditionalFormatting sqref="N178">
    <cfRule type="notContainsBlanks" dxfId="1822" priority="195" stopIfTrue="1">
      <formula>LEN(TRIM(N178))&gt;0</formula>
    </cfRule>
  </conditionalFormatting>
  <conditionalFormatting sqref="N178">
    <cfRule type="expression" dxfId="1821" priority="196">
      <formula>$W178&gt;0</formula>
    </cfRule>
  </conditionalFormatting>
  <conditionalFormatting sqref="P178">
    <cfRule type="expression" dxfId="1820" priority="191" stopIfTrue="1">
      <formula>$D$154="- Select EU funder -"</formula>
    </cfRule>
  </conditionalFormatting>
  <conditionalFormatting sqref="P178">
    <cfRule type="containsText" dxfId="1819" priority="192" stopIfTrue="1" operator="containsText" text="WP">
      <formula>NOT(ISERROR(SEARCH("WP",P178)))</formula>
    </cfRule>
  </conditionalFormatting>
  <conditionalFormatting sqref="P178">
    <cfRule type="expression" dxfId="1818" priority="193">
      <formula>$W178&gt;0</formula>
    </cfRule>
  </conditionalFormatting>
  <conditionalFormatting sqref="N180">
    <cfRule type="expression" dxfId="1817" priority="188" stopIfTrue="1">
      <formula>$D$154="- Select EU funder -"</formula>
    </cfRule>
  </conditionalFormatting>
  <conditionalFormatting sqref="N180">
    <cfRule type="notContainsBlanks" dxfId="1816" priority="189" stopIfTrue="1">
      <formula>LEN(TRIM(N180))&gt;0</formula>
    </cfRule>
  </conditionalFormatting>
  <conditionalFormatting sqref="N180">
    <cfRule type="expression" dxfId="1815" priority="190">
      <formula>$W180&gt;0</formula>
    </cfRule>
  </conditionalFormatting>
  <conditionalFormatting sqref="P180">
    <cfRule type="expression" dxfId="1814" priority="185" stopIfTrue="1">
      <formula>$D$154="- Select EU funder -"</formula>
    </cfRule>
  </conditionalFormatting>
  <conditionalFormatting sqref="P180">
    <cfRule type="containsText" dxfId="1813" priority="186" stopIfTrue="1" operator="containsText" text="WP">
      <formula>NOT(ISERROR(SEARCH("WP",P180)))</formula>
    </cfRule>
  </conditionalFormatting>
  <conditionalFormatting sqref="P180">
    <cfRule type="expression" dxfId="1812" priority="187">
      <formula>$W180&gt;0</formula>
    </cfRule>
  </conditionalFormatting>
  <conditionalFormatting sqref="N182">
    <cfRule type="expression" dxfId="1811" priority="182" stopIfTrue="1">
      <formula>$D$154="- Select EU funder -"</formula>
    </cfRule>
  </conditionalFormatting>
  <conditionalFormatting sqref="N182">
    <cfRule type="notContainsBlanks" dxfId="1810" priority="183" stopIfTrue="1">
      <formula>LEN(TRIM(N182))&gt;0</formula>
    </cfRule>
  </conditionalFormatting>
  <conditionalFormatting sqref="N182">
    <cfRule type="expression" dxfId="1809" priority="184">
      <formula>$W182&gt;0</formula>
    </cfRule>
  </conditionalFormatting>
  <conditionalFormatting sqref="P182">
    <cfRule type="expression" dxfId="1808" priority="179" stopIfTrue="1">
      <formula>$D$154="- Select EU funder -"</formula>
    </cfRule>
  </conditionalFormatting>
  <conditionalFormatting sqref="P182">
    <cfRule type="containsText" dxfId="1807" priority="180" stopIfTrue="1" operator="containsText" text="WP">
      <formula>NOT(ISERROR(SEARCH("WP",P182)))</formula>
    </cfRule>
  </conditionalFormatting>
  <conditionalFormatting sqref="P182">
    <cfRule type="expression" dxfId="1806" priority="181">
      <formula>$W182&gt;0</formula>
    </cfRule>
  </conditionalFormatting>
  <conditionalFormatting sqref="N184">
    <cfRule type="expression" dxfId="1805" priority="176" stopIfTrue="1">
      <formula>$D$184="- Select EU funder -"</formula>
    </cfRule>
  </conditionalFormatting>
  <conditionalFormatting sqref="N184">
    <cfRule type="notContainsBlanks" dxfId="1804" priority="177" stopIfTrue="1">
      <formula>LEN(TRIM(N184))&gt;0</formula>
    </cfRule>
  </conditionalFormatting>
  <conditionalFormatting sqref="N184">
    <cfRule type="expression" dxfId="1803" priority="178">
      <formula>$W184&gt;0</formula>
    </cfRule>
  </conditionalFormatting>
  <conditionalFormatting sqref="P184">
    <cfRule type="expression" dxfId="1802" priority="173" stopIfTrue="1">
      <formula>$D$184="- Select EU funder -"</formula>
    </cfRule>
  </conditionalFormatting>
  <conditionalFormatting sqref="P184">
    <cfRule type="containsText" dxfId="1801" priority="174" stopIfTrue="1" operator="containsText" text="WP">
      <formula>NOT(ISERROR(SEARCH("WP",P184)))</formula>
    </cfRule>
  </conditionalFormatting>
  <conditionalFormatting sqref="P184">
    <cfRule type="expression" dxfId="1800" priority="175">
      <formula>$W184&gt;0</formula>
    </cfRule>
  </conditionalFormatting>
  <conditionalFormatting sqref="N186">
    <cfRule type="expression" dxfId="1799" priority="170" stopIfTrue="1">
      <formula>$D$184="- Select EU funder -"</formula>
    </cfRule>
  </conditionalFormatting>
  <conditionalFormatting sqref="N186">
    <cfRule type="notContainsBlanks" dxfId="1798" priority="171" stopIfTrue="1">
      <formula>LEN(TRIM(N186))&gt;0</formula>
    </cfRule>
  </conditionalFormatting>
  <conditionalFormatting sqref="N186">
    <cfRule type="expression" dxfId="1797" priority="172">
      <formula>$W186&gt;0</formula>
    </cfRule>
  </conditionalFormatting>
  <conditionalFormatting sqref="P186">
    <cfRule type="expression" dxfId="1796" priority="167" stopIfTrue="1">
      <formula>$D$184="- Select EU funder -"</formula>
    </cfRule>
  </conditionalFormatting>
  <conditionalFormatting sqref="P186">
    <cfRule type="containsText" dxfId="1795" priority="168" stopIfTrue="1" operator="containsText" text="WP">
      <formula>NOT(ISERROR(SEARCH("WP",P186)))</formula>
    </cfRule>
  </conditionalFormatting>
  <conditionalFormatting sqref="P186">
    <cfRule type="expression" dxfId="1794" priority="169">
      <formula>$W186&gt;0</formula>
    </cfRule>
  </conditionalFormatting>
  <conditionalFormatting sqref="N188">
    <cfRule type="expression" dxfId="1793" priority="164" stopIfTrue="1">
      <formula>$D$184="- Select EU funder -"</formula>
    </cfRule>
  </conditionalFormatting>
  <conditionalFormatting sqref="N188">
    <cfRule type="notContainsBlanks" dxfId="1792" priority="165" stopIfTrue="1">
      <formula>LEN(TRIM(N188))&gt;0</formula>
    </cfRule>
  </conditionalFormatting>
  <conditionalFormatting sqref="N188">
    <cfRule type="expression" dxfId="1791" priority="166">
      <formula>$W188&gt;0</formula>
    </cfRule>
  </conditionalFormatting>
  <conditionalFormatting sqref="P188">
    <cfRule type="expression" dxfId="1790" priority="161" stopIfTrue="1">
      <formula>$D$184="- Select EU funder -"</formula>
    </cfRule>
  </conditionalFormatting>
  <conditionalFormatting sqref="P188">
    <cfRule type="containsText" dxfId="1789" priority="162" stopIfTrue="1" operator="containsText" text="WP">
      <formula>NOT(ISERROR(SEARCH("WP",P188)))</formula>
    </cfRule>
  </conditionalFormatting>
  <conditionalFormatting sqref="P188">
    <cfRule type="expression" dxfId="1788" priority="163">
      <formula>$W188&gt;0</formula>
    </cfRule>
  </conditionalFormatting>
  <conditionalFormatting sqref="N190">
    <cfRule type="expression" dxfId="1787" priority="158" stopIfTrue="1">
      <formula>$D$184="- Select EU funder -"</formula>
    </cfRule>
  </conditionalFormatting>
  <conditionalFormatting sqref="N190">
    <cfRule type="notContainsBlanks" dxfId="1786" priority="159" stopIfTrue="1">
      <formula>LEN(TRIM(N190))&gt;0</formula>
    </cfRule>
  </conditionalFormatting>
  <conditionalFormatting sqref="N190">
    <cfRule type="expression" dxfId="1785" priority="160">
      <formula>$W190&gt;0</formula>
    </cfRule>
  </conditionalFormatting>
  <conditionalFormatting sqref="P190">
    <cfRule type="expression" dxfId="1784" priority="155" stopIfTrue="1">
      <formula>$D$184="- Select EU funder -"</formula>
    </cfRule>
  </conditionalFormatting>
  <conditionalFormatting sqref="P190">
    <cfRule type="containsText" dxfId="1783" priority="156" stopIfTrue="1" operator="containsText" text="WP">
      <formula>NOT(ISERROR(SEARCH("WP",P190)))</formula>
    </cfRule>
  </conditionalFormatting>
  <conditionalFormatting sqref="P190">
    <cfRule type="expression" dxfId="1782" priority="157">
      <formula>$W190&gt;0</formula>
    </cfRule>
  </conditionalFormatting>
  <conditionalFormatting sqref="N192">
    <cfRule type="expression" dxfId="1781" priority="152" stopIfTrue="1">
      <formula>$D$184="- Select EU funder -"</formula>
    </cfRule>
  </conditionalFormatting>
  <conditionalFormatting sqref="N192">
    <cfRule type="notContainsBlanks" dxfId="1780" priority="153" stopIfTrue="1">
      <formula>LEN(TRIM(N192))&gt;0</formula>
    </cfRule>
  </conditionalFormatting>
  <conditionalFormatting sqref="N192">
    <cfRule type="expression" dxfId="1779" priority="154">
      <formula>$W192&gt;0</formula>
    </cfRule>
  </conditionalFormatting>
  <conditionalFormatting sqref="P192">
    <cfRule type="expression" dxfId="1778" priority="149" stopIfTrue="1">
      <formula>$D$184="- Select EU funder -"</formula>
    </cfRule>
  </conditionalFormatting>
  <conditionalFormatting sqref="P192">
    <cfRule type="containsText" dxfId="1777" priority="150" stopIfTrue="1" operator="containsText" text="WP">
      <formula>NOT(ISERROR(SEARCH("WP",P192)))</formula>
    </cfRule>
  </conditionalFormatting>
  <conditionalFormatting sqref="P192">
    <cfRule type="expression" dxfId="1776" priority="151">
      <formula>$W192&gt;0</formula>
    </cfRule>
  </conditionalFormatting>
  <conditionalFormatting sqref="N194">
    <cfRule type="expression" dxfId="1775" priority="146" stopIfTrue="1">
      <formula>$D$184="- Select EU funder -"</formula>
    </cfRule>
  </conditionalFormatting>
  <conditionalFormatting sqref="N194">
    <cfRule type="notContainsBlanks" dxfId="1774" priority="147" stopIfTrue="1">
      <formula>LEN(TRIM(N194))&gt;0</formula>
    </cfRule>
  </conditionalFormatting>
  <conditionalFormatting sqref="N194">
    <cfRule type="expression" dxfId="1773" priority="148">
      <formula>$W194&gt;0</formula>
    </cfRule>
  </conditionalFormatting>
  <conditionalFormatting sqref="P194">
    <cfRule type="expression" dxfId="1772" priority="143" stopIfTrue="1">
      <formula>$D$184="- Select EU funder -"</formula>
    </cfRule>
  </conditionalFormatting>
  <conditionalFormatting sqref="P194">
    <cfRule type="containsText" dxfId="1771" priority="144" stopIfTrue="1" operator="containsText" text="WP">
      <formula>NOT(ISERROR(SEARCH("WP",P194)))</formula>
    </cfRule>
  </conditionalFormatting>
  <conditionalFormatting sqref="P194">
    <cfRule type="expression" dxfId="1770" priority="145">
      <formula>$W194&gt;0</formula>
    </cfRule>
  </conditionalFormatting>
  <conditionalFormatting sqref="N196">
    <cfRule type="expression" dxfId="1769" priority="140" stopIfTrue="1">
      <formula>$D$184="- Select EU funder -"</formula>
    </cfRule>
  </conditionalFormatting>
  <conditionalFormatting sqref="N196">
    <cfRule type="notContainsBlanks" dxfId="1768" priority="141" stopIfTrue="1">
      <formula>LEN(TRIM(N196))&gt;0</formula>
    </cfRule>
  </conditionalFormatting>
  <conditionalFormatting sqref="N196">
    <cfRule type="expression" dxfId="1767" priority="142">
      <formula>$W196&gt;0</formula>
    </cfRule>
  </conditionalFormatting>
  <conditionalFormatting sqref="P196">
    <cfRule type="expression" dxfId="1766" priority="137" stopIfTrue="1">
      <formula>$D$184="- Select EU funder -"</formula>
    </cfRule>
  </conditionalFormatting>
  <conditionalFormatting sqref="P196">
    <cfRule type="containsText" dxfId="1765" priority="138" stopIfTrue="1" operator="containsText" text="WP">
      <formula>NOT(ISERROR(SEARCH("WP",P196)))</formula>
    </cfRule>
  </conditionalFormatting>
  <conditionalFormatting sqref="P196">
    <cfRule type="expression" dxfId="1764" priority="139">
      <formula>$W196&gt;0</formula>
    </cfRule>
  </conditionalFormatting>
  <conditionalFormatting sqref="N198">
    <cfRule type="expression" dxfId="1763" priority="134" stopIfTrue="1">
      <formula>$D$184="- Select EU funder -"</formula>
    </cfRule>
  </conditionalFormatting>
  <conditionalFormatting sqref="N198">
    <cfRule type="notContainsBlanks" dxfId="1762" priority="135" stopIfTrue="1">
      <formula>LEN(TRIM(N198))&gt;0</formula>
    </cfRule>
  </conditionalFormatting>
  <conditionalFormatting sqref="N198">
    <cfRule type="expression" dxfId="1761" priority="136">
      <formula>$W198&gt;0</formula>
    </cfRule>
  </conditionalFormatting>
  <conditionalFormatting sqref="P198">
    <cfRule type="expression" dxfId="1760" priority="131" stopIfTrue="1">
      <formula>$D$184="- Select EU funder -"</formula>
    </cfRule>
  </conditionalFormatting>
  <conditionalFormatting sqref="P198">
    <cfRule type="containsText" dxfId="1759" priority="132" stopIfTrue="1" operator="containsText" text="WP">
      <formula>NOT(ISERROR(SEARCH("WP",P198)))</formula>
    </cfRule>
  </conditionalFormatting>
  <conditionalFormatting sqref="P198">
    <cfRule type="expression" dxfId="1758" priority="133">
      <formula>$W198&gt;0</formula>
    </cfRule>
  </conditionalFormatting>
  <conditionalFormatting sqref="N200">
    <cfRule type="expression" dxfId="1757" priority="128" stopIfTrue="1">
      <formula>$D$184="- Select EU funder -"</formula>
    </cfRule>
  </conditionalFormatting>
  <conditionalFormatting sqref="N200">
    <cfRule type="notContainsBlanks" dxfId="1756" priority="129" stopIfTrue="1">
      <formula>LEN(TRIM(N200))&gt;0</formula>
    </cfRule>
  </conditionalFormatting>
  <conditionalFormatting sqref="N200">
    <cfRule type="expression" dxfId="1755" priority="130">
      <formula>$W200&gt;0</formula>
    </cfRule>
  </conditionalFormatting>
  <conditionalFormatting sqref="P200">
    <cfRule type="expression" dxfId="1754" priority="125" stopIfTrue="1">
      <formula>$D$184="- Select EU funder -"</formula>
    </cfRule>
  </conditionalFormatting>
  <conditionalFormatting sqref="P200">
    <cfRule type="containsText" dxfId="1753" priority="126" stopIfTrue="1" operator="containsText" text="WP">
      <formula>NOT(ISERROR(SEARCH("WP",P200)))</formula>
    </cfRule>
  </conditionalFormatting>
  <conditionalFormatting sqref="P200">
    <cfRule type="expression" dxfId="1752" priority="127">
      <formula>$W200&gt;0</formula>
    </cfRule>
  </conditionalFormatting>
  <conditionalFormatting sqref="N202">
    <cfRule type="expression" dxfId="1751" priority="122" stopIfTrue="1">
      <formula>$D$184="- Select EU funder -"</formula>
    </cfRule>
  </conditionalFormatting>
  <conditionalFormatting sqref="N202">
    <cfRule type="notContainsBlanks" dxfId="1750" priority="123" stopIfTrue="1">
      <formula>LEN(TRIM(N202))&gt;0</formula>
    </cfRule>
  </conditionalFormatting>
  <conditionalFormatting sqref="N202">
    <cfRule type="expression" dxfId="1749" priority="124">
      <formula>$W202&gt;0</formula>
    </cfRule>
  </conditionalFormatting>
  <conditionalFormatting sqref="P202">
    <cfRule type="expression" dxfId="1748" priority="119" stopIfTrue="1">
      <formula>$D$184="- Select EU funder -"</formula>
    </cfRule>
  </conditionalFormatting>
  <conditionalFormatting sqref="P202">
    <cfRule type="containsText" dxfId="1747" priority="120" stopIfTrue="1" operator="containsText" text="WP">
      <formula>NOT(ISERROR(SEARCH("WP",P202)))</formula>
    </cfRule>
  </conditionalFormatting>
  <conditionalFormatting sqref="P202">
    <cfRule type="expression" dxfId="1746" priority="121">
      <formula>$W202&gt;0</formula>
    </cfRule>
  </conditionalFormatting>
  <conditionalFormatting sqref="N204">
    <cfRule type="expression" dxfId="1745" priority="116" stopIfTrue="1">
      <formula>$D$184="- Select EU funder -"</formula>
    </cfRule>
  </conditionalFormatting>
  <conditionalFormatting sqref="N204">
    <cfRule type="notContainsBlanks" dxfId="1744" priority="117" stopIfTrue="1">
      <formula>LEN(TRIM(N204))&gt;0</formula>
    </cfRule>
  </conditionalFormatting>
  <conditionalFormatting sqref="N204">
    <cfRule type="expression" dxfId="1743" priority="118">
      <formula>$W204&gt;0</formula>
    </cfRule>
  </conditionalFormatting>
  <conditionalFormatting sqref="P204">
    <cfRule type="expression" dxfId="1742" priority="113" stopIfTrue="1">
      <formula>$D$184="- Select EU funder -"</formula>
    </cfRule>
  </conditionalFormatting>
  <conditionalFormatting sqref="P204">
    <cfRule type="containsText" dxfId="1741" priority="114" stopIfTrue="1" operator="containsText" text="WP">
      <formula>NOT(ISERROR(SEARCH("WP",P204)))</formula>
    </cfRule>
  </conditionalFormatting>
  <conditionalFormatting sqref="P204">
    <cfRule type="expression" dxfId="1740" priority="115">
      <formula>$W204&gt;0</formula>
    </cfRule>
  </conditionalFormatting>
  <conditionalFormatting sqref="N206">
    <cfRule type="expression" dxfId="1739" priority="110" stopIfTrue="1">
      <formula>$D$184="- Select EU funder -"</formula>
    </cfRule>
  </conditionalFormatting>
  <conditionalFormatting sqref="N206">
    <cfRule type="notContainsBlanks" dxfId="1738" priority="111" stopIfTrue="1">
      <formula>LEN(TRIM(N206))&gt;0</formula>
    </cfRule>
  </conditionalFormatting>
  <conditionalFormatting sqref="N206">
    <cfRule type="expression" dxfId="1737" priority="112">
      <formula>$W206&gt;0</formula>
    </cfRule>
  </conditionalFormatting>
  <conditionalFormatting sqref="P206">
    <cfRule type="expression" dxfId="1736" priority="107" stopIfTrue="1">
      <formula>$D$184="- Select EU funder -"</formula>
    </cfRule>
  </conditionalFormatting>
  <conditionalFormatting sqref="P206">
    <cfRule type="containsText" dxfId="1735" priority="108" stopIfTrue="1" operator="containsText" text="WP">
      <formula>NOT(ISERROR(SEARCH("WP",P206)))</formula>
    </cfRule>
  </conditionalFormatting>
  <conditionalFormatting sqref="P206">
    <cfRule type="expression" dxfId="1734" priority="109">
      <formula>$W206&gt;0</formula>
    </cfRule>
  </conditionalFormatting>
  <conditionalFormatting sqref="N208">
    <cfRule type="expression" dxfId="1733" priority="104" stopIfTrue="1">
      <formula>$D$184="- Select EU funder -"</formula>
    </cfRule>
  </conditionalFormatting>
  <conditionalFormatting sqref="N208">
    <cfRule type="notContainsBlanks" dxfId="1732" priority="105" stopIfTrue="1">
      <formula>LEN(TRIM(N208))&gt;0</formula>
    </cfRule>
  </conditionalFormatting>
  <conditionalFormatting sqref="N208">
    <cfRule type="expression" dxfId="1731" priority="106">
      <formula>$W208&gt;0</formula>
    </cfRule>
  </conditionalFormatting>
  <conditionalFormatting sqref="P208">
    <cfRule type="expression" dxfId="1730" priority="101" stopIfTrue="1">
      <formula>$D$184="- Select EU funder -"</formula>
    </cfRule>
  </conditionalFormatting>
  <conditionalFormatting sqref="P208">
    <cfRule type="containsText" dxfId="1729" priority="102" stopIfTrue="1" operator="containsText" text="WP">
      <formula>NOT(ISERROR(SEARCH("WP",P208)))</formula>
    </cfRule>
  </conditionalFormatting>
  <conditionalFormatting sqref="P208">
    <cfRule type="expression" dxfId="1728" priority="103">
      <formula>$W208&gt;0</formula>
    </cfRule>
  </conditionalFormatting>
  <conditionalFormatting sqref="N210">
    <cfRule type="expression" dxfId="1727" priority="98" stopIfTrue="1">
      <formula>$D$184="- Select EU funder -"</formula>
    </cfRule>
  </conditionalFormatting>
  <conditionalFormatting sqref="N210">
    <cfRule type="notContainsBlanks" dxfId="1726" priority="99" stopIfTrue="1">
      <formula>LEN(TRIM(N210))&gt;0</formula>
    </cfRule>
  </conditionalFormatting>
  <conditionalFormatting sqref="N210">
    <cfRule type="expression" dxfId="1725" priority="100">
      <formula>$W210&gt;0</formula>
    </cfRule>
  </conditionalFormatting>
  <conditionalFormatting sqref="P210">
    <cfRule type="expression" dxfId="1724" priority="95" stopIfTrue="1">
      <formula>$D$184="- Select EU funder -"</formula>
    </cfRule>
  </conditionalFormatting>
  <conditionalFormatting sqref="P210">
    <cfRule type="containsText" dxfId="1723" priority="96" stopIfTrue="1" operator="containsText" text="WP">
      <formula>NOT(ISERROR(SEARCH("WP",P210)))</formula>
    </cfRule>
  </conditionalFormatting>
  <conditionalFormatting sqref="P210">
    <cfRule type="expression" dxfId="1722" priority="97">
      <formula>$W210&gt;0</formula>
    </cfRule>
  </conditionalFormatting>
  <conditionalFormatting sqref="N212">
    <cfRule type="expression" dxfId="1721" priority="92" stopIfTrue="1">
      <formula>$D$184="- Select EU funder -"</formula>
    </cfRule>
  </conditionalFormatting>
  <conditionalFormatting sqref="N212">
    <cfRule type="notContainsBlanks" dxfId="1720" priority="93" stopIfTrue="1">
      <formula>LEN(TRIM(N212))&gt;0</formula>
    </cfRule>
  </conditionalFormatting>
  <conditionalFormatting sqref="N212">
    <cfRule type="expression" dxfId="1719" priority="94">
      <formula>$W212&gt;0</formula>
    </cfRule>
  </conditionalFormatting>
  <conditionalFormatting sqref="P212">
    <cfRule type="expression" dxfId="1718" priority="89" stopIfTrue="1">
      <formula>$D$184="- Select EU funder -"</formula>
    </cfRule>
  </conditionalFormatting>
  <conditionalFormatting sqref="P212">
    <cfRule type="containsText" dxfId="1717" priority="90" stopIfTrue="1" operator="containsText" text="WP">
      <formula>NOT(ISERROR(SEARCH("WP",P212)))</formula>
    </cfRule>
  </conditionalFormatting>
  <conditionalFormatting sqref="P212">
    <cfRule type="expression" dxfId="1716" priority="91">
      <formula>$W212&gt;0</formula>
    </cfRule>
  </conditionalFormatting>
  <conditionalFormatting sqref="F221">
    <cfRule type="expression" dxfId="1715" priority="87" stopIfTrue="1">
      <formula>$D221="Select or Enter US federal funder"</formula>
    </cfRule>
  </conditionalFormatting>
  <conditionalFormatting sqref="V221">
    <cfRule type="expression" dxfId="1714" priority="83" stopIfTrue="1">
      <formula>$Z$261&lt;21</formula>
    </cfRule>
  </conditionalFormatting>
  <conditionalFormatting sqref="R221">
    <cfRule type="expression" dxfId="1713" priority="84" stopIfTrue="1">
      <formula>$D221="Select or Enter US federal funder"</formula>
    </cfRule>
  </conditionalFormatting>
  <conditionalFormatting sqref="V221">
    <cfRule type="expression" dxfId="1712" priority="85" stopIfTrue="1">
      <formula>$D221="Select or Enter US federal funder"</formula>
    </cfRule>
  </conditionalFormatting>
  <conditionalFormatting sqref="F234">
    <cfRule type="expression" dxfId="1711" priority="88" stopIfTrue="1">
      <formula>$D234="Select or Enter Other funder"</formula>
    </cfRule>
  </conditionalFormatting>
  <conditionalFormatting sqref="N234">
    <cfRule type="expression" dxfId="1710" priority="80" stopIfTrue="1">
      <formula>$D234="Select or Enter Other funder"</formula>
    </cfRule>
  </conditionalFormatting>
  <conditionalFormatting sqref="N234">
    <cfRule type="notContainsBlanks" dxfId="1709" priority="81" stopIfTrue="1">
      <formula>LEN(TRIM(N234))&gt;0</formula>
    </cfRule>
  </conditionalFormatting>
  <conditionalFormatting sqref="N234">
    <cfRule type="expression" dxfId="1708" priority="82">
      <formula>$W234&gt;0</formula>
    </cfRule>
  </conditionalFormatting>
  <conditionalFormatting sqref="V234">
    <cfRule type="expression" dxfId="1707" priority="77" stopIfTrue="1">
      <formula>$Z$261&lt;21</formula>
    </cfRule>
  </conditionalFormatting>
  <conditionalFormatting sqref="R234">
    <cfRule type="expression" dxfId="1706" priority="78" stopIfTrue="1">
      <formula>$D234="Select or Enter Other funder"</formula>
    </cfRule>
  </conditionalFormatting>
  <conditionalFormatting sqref="V234">
    <cfRule type="expression" dxfId="1705" priority="79" stopIfTrue="1">
      <formula>$D234="Select or Enter Other funder"</formula>
    </cfRule>
  </conditionalFormatting>
  <conditionalFormatting sqref="V247">
    <cfRule type="expression" dxfId="1704" priority="74" stopIfTrue="1">
      <formula>$Z$261&lt;21</formula>
    </cfRule>
  </conditionalFormatting>
  <conditionalFormatting sqref="R247:U247">
    <cfRule type="expression" dxfId="1703" priority="75" stopIfTrue="1">
      <formula>$N247="- Select work type -"</formula>
    </cfRule>
  </conditionalFormatting>
  <conditionalFormatting sqref="V247">
    <cfRule type="expression" dxfId="1702" priority="76" stopIfTrue="1">
      <formula>$N247="- Select work type -"</formula>
    </cfRule>
  </conditionalFormatting>
  <conditionalFormatting sqref="V249">
    <cfRule type="expression" dxfId="1701" priority="71" stopIfTrue="1">
      <formula>$Z$261&lt;21</formula>
    </cfRule>
  </conditionalFormatting>
  <conditionalFormatting sqref="R249:U249">
    <cfRule type="expression" dxfId="1700" priority="72" stopIfTrue="1">
      <formula>$N249="- Select work type -"</formula>
    </cfRule>
  </conditionalFormatting>
  <conditionalFormatting sqref="V249">
    <cfRule type="expression" dxfId="1699" priority="73" stopIfTrue="1">
      <formula>$N249="- Select work type -"</formula>
    </cfRule>
  </conditionalFormatting>
  <conditionalFormatting sqref="V251">
    <cfRule type="expression" dxfId="1698" priority="68" stopIfTrue="1">
      <formula>$Z$261&lt;21</formula>
    </cfRule>
  </conditionalFormatting>
  <conditionalFormatting sqref="R251:U251">
    <cfRule type="expression" dxfId="1697" priority="69" stopIfTrue="1">
      <formula>$N251="- Select work type -"</formula>
    </cfRule>
  </conditionalFormatting>
  <conditionalFormatting sqref="V251">
    <cfRule type="expression" dxfId="1696" priority="70" stopIfTrue="1">
      <formula>$N251="- Select work type -"</formula>
    </cfRule>
  </conditionalFormatting>
  <conditionalFormatting sqref="H296:W404">
    <cfRule type="containsText" dxfId="1695" priority="66" operator="containsText" text="Select">
      <formula>NOT(ISERROR(SEARCH("Select",H296)))</formula>
    </cfRule>
    <cfRule type="cellIs" dxfId="1694" priority="67" operator="equal">
      <formula>0</formula>
    </cfRule>
  </conditionalFormatting>
  <conditionalFormatting sqref="V26">
    <cfRule type="expression" dxfId="1693" priority="64" stopIfTrue="1">
      <formula>$Z$261&lt;21</formula>
    </cfRule>
  </conditionalFormatting>
  <conditionalFormatting sqref="V26">
    <cfRule type="expression" dxfId="1692" priority="65">
      <formula>N26="- Select type of leave -"</formula>
    </cfRule>
  </conditionalFormatting>
  <conditionalFormatting sqref="N251">
    <cfRule type="containsText" dxfId="1691" priority="808" stopIfTrue="1" operator="containsText" text="Select work type -">
      <formula>NOT(ISERROR(SEARCH("Select work type -",N251)))</formula>
    </cfRule>
  </conditionalFormatting>
  <conditionalFormatting sqref="F225">
    <cfRule type="expression" dxfId="1690" priority="63" stopIfTrue="1">
      <formula>$D225="Select or Enter US federal funder"</formula>
    </cfRule>
  </conditionalFormatting>
  <conditionalFormatting sqref="H221">
    <cfRule type="expression" dxfId="1689" priority="62" stopIfTrue="1">
      <formula>$D221="Select or Enter US federal funder"</formula>
    </cfRule>
  </conditionalFormatting>
  <conditionalFormatting sqref="J221">
    <cfRule type="expression" dxfId="1688" priority="61" stopIfTrue="1">
      <formula>$D221="Select or Enter US federal funder"</formula>
    </cfRule>
  </conditionalFormatting>
  <conditionalFormatting sqref="L221">
    <cfRule type="expression" dxfId="1687" priority="60" stopIfTrue="1">
      <formula>$D221="Select or Enter US federal funder"</formula>
    </cfRule>
  </conditionalFormatting>
  <conditionalFormatting sqref="F223">
    <cfRule type="expression" dxfId="1686" priority="59" stopIfTrue="1">
      <formula>$D223="Select or Enter US federal funder"</formula>
    </cfRule>
  </conditionalFormatting>
  <conditionalFormatting sqref="H223">
    <cfRule type="expression" dxfId="1685" priority="58" stopIfTrue="1">
      <formula>$D223="Select or Enter US federal funder"</formula>
    </cfRule>
  </conditionalFormatting>
  <conditionalFormatting sqref="J223">
    <cfRule type="expression" dxfId="1684" priority="57" stopIfTrue="1">
      <formula>$D223="Select or Enter US federal funder"</formula>
    </cfRule>
  </conditionalFormatting>
  <conditionalFormatting sqref="L223">
    <cfRule type="expression" dxfId="1683" priority="56" stopIfTrue="1">
      <formula>$D223="Select or Enter US federal funder"</formula>
    </cfRule>
  </conditionalFormatting>
  <conditionalFormatting sqref="H225">
    <cfRule type="expression" dxfId="1682" priority="55" stopIfTrue="1">
      <formula>$D225="Select or Enter US federal funder"</formula>
    </cfRule>
  </conditionalFormatting>
  <conditionalFormatting sqref="J225">
    <cfRule type="expression" dxfId="1681" priority="54" stopIfTrue="1">
      <formula>$D225="Select or Enter US federal funder"</formula>
    </cfRule>
  </conditionalFormatting>
  <conditionalFormatting sqref="L225">
    <cfRule type="expression" dxfId="1680" priority="53" stopIfTrue="1">
      <formula>$D225="Select or Enter US federal funder"</formula>
    </cfRule>
  </conditionalFormatting>
  <conditionalFormatting sqref="N221">
    <cfRule type="expression" dxfId="1679" priority="50" stopIfTrue="1">
      <formula>$D221="Select or Enter US federal funder"</formula>
    </cfRule>
  </conditionalFormatting>
  <conditionalFormatting sqref="N221">
    <cfRule type="notContainsBlanks" dxfId="1678" priority="51" stopIfTrue="1">
      <formula>LEN(TRIM(N221))&gt;0</formula>
    </cfRule>
  </conditionalFormatting>
  <conditionalFormatting sqref="N221">
    <cfRule type="expression" dxfId="1677" priority="52">
      <formula>$W221&gt;0</formula>
    </cfRule>
  </conditionalFormatting>
  <conditionalFormatting sqref="N223">
    <cfRule type="expression" dxfId="1676" priority="47" stopIfTrue="1">
      <formula>$D223="Select or Enter US federal funder"</formula>
    </cfRule>
  </conditionalFormatting>
  <conditionalFormatting sqref="N223">
    <cfRule type="notContainsBlanks" dxfId="1675" priority="48" stopIfTrue="1">
      <formula>LEN(TRIM(N223))&gt;0</formula>
    </cfRule>
  </conditionalFormatting>
  <conditionalFormatting sqref="N223">
    <cfRule type="expression" dxfId="1674" priority="49">
      <formula>$W223&gt;0</formula>
    </cfRule>
  </conditionalFormatting>
  <conditionalFormatting sqref="N225">
    <cfRule type="expression" dxfId="1673" priority="44" stopIfTrue="1">
      <formula>$D225="Select or Enter US federal funder"</formula>
    </cfRule>
  </conditionalFormatting>
  <conditionalFormatting sqref="N225">
    <cfRule type="notContainsBlanks" dxfId="1672" priority="45" stopIfTrue="1">
      <formula>LEN(TRIM(N225))&gt;0</formula>
    </cfRule>
  </conditionalFormatting>
  <conditionalFormatting sqref="N225">
    <cfRule type="expression" dxfId="1671" priority="46">
      <formula>$W225&gt;0</formula>
    </cfRule>
  </conditionalFormatting>
  <conditionalFormatting sqref="S221:U221">
    <cfRule type="expression" dxfId="1670" priority="43" stopIfTrue="1">
      <formula>$D221="Select or Enter US federal funder"</formula>
    </cfRule>
  </conditionalFormatting>
  <conditionalFormatting sqref="R223:U223">
    <cfRule type="expression" dxfId="1669" priority="42" stopIfTrue="1">
      <formula>$D223="Select or Enter US federal funder"</formula>
    </cfRule>
  </conditionalFormatting>
  <conditionalFormatting sqref="R225:U225">
    <cfRule type="expression" dxfId="1668" priority="41" stopIfTrue="1">
      <formula>$D225="Select or Enter US federal funder"</formula>
    </cfRule>
  </conditionalFormatting>
  <conditionalFormatting sqref="V223">
    <cfRule type="expression" dxfId="1667" priority="39" stopIfTrue="1">
      <formula>$Z$261&lt;21</formula>
    </cfRule>
  </conditionalFormatting>
  <conditionalFormatting sqref="V223">
    <cfRule type="expression" dxfId="1666" priority="40" stopIfTrue="1">
      <formula>$D223="Select or Enter US federal funder"</formula>
    </cfRule>
  </conditionalFormatting>
  <conditionalFormatting sqref="V225">
    <cfRule type="expression" dxfId="1665" priority="37" stopIfTrue="1">
      <formula>$Z$261&lt;21</formula>
    </cfRule>
  </conditionalFormatting>
  <conditionalFormatting sqref="V225">
    <cfRule type="expression" dxfId="1664" priority="38" stopIfTrue="1">
      <formula>$D225="Select or Enter US federal funder"</formula>
    </cfRule>
  </conditionalFormatting>
  <conditionalFormatting sqref="D236">
    <cfRule type="containsText" dxfId="1663" priority="36" stopIfTrue="1" operator="containsText" text="Select or Enter other funder">
      <formula>NOT(ISERROR(SEARCH("Select or Enter other funder",D236)))</formula>
    </cfRule>
  </conditionalFormatting>
  <conditionalFormatting sqref="D234">
    <cfRule type="containsText" dxfId="1662" priority="35" stopIfTrue="1" operator="containsText" text="Select or Enter other funder">
      <formula>NOT(ISERROR(SEARCH("Select or Enter other funder",D234)))</formula>
    </cfRule>
  </conditionalFormatting>
  <conditionalFormatting sqref="H234">
    <cfRule type="expression" dxfId="1661" priority="34" stopIfTrue="1">
      <formula>$D234="Select or Enter Other funder"</formula>
    </cfRule>
  </conditionalFormatting>
  <conditionalFormatting sqref="J234">
    <cfRule type="expression" dxfId="1660" priority="33" stopIfTrue="1">
      <formula>$D234="Select or Enter Other funder"</formula>
    </cfRule>
  </conditionalFormatting>
  <conditionalFormatting sqref="L234">
    <cfRule type="expression" dxfId="1659" priority="32" stopIfTrue="1">
      <formula>$D234="Select or Enter Other funder"</formula>
    </cfRule>
  </conditionalFormatting>
  <conditionalFormatting sqref="F236">
    <cfRule type="expression" dxfId="1658" priority="31" stopIfTrue="1">
      <formula>$D236="Select or Enter Other funder"</formula>
    </cfRule>
  </conditionalFormatting>
  <conditionalFormatting sqref="H236">
    <cfRule type="expression" dxfId="1657" priority="30" stopIfTrue="1">
      <formula>$D236="Select or Enter Other funder"</formula>
    </cfRule>
  </conditionalFormatting>
  <conditionalFormatting sqref="J236">
    <cfRule type="expression" dxfId="1656" priority="29" stopIfTrue="1">
      <formula>$D236="Select or Enter Other funder"</formula>
    </cfRule>
  </conditionalFormatting>
  <conditionalFormatting sqref="L236">
    <cfRule type="expression" dxfId="1655" priority="28" stopIfTrue="1">
      <formula>$D236="Select or Enter Other funder"</formula>
    </cfRule>
  </conditionalFormatting>
  <conditionalFormatting sqref="F238">
    <cfRule type="expression" dxfId="1654" priority="27" stopIfTrue="1">
      <formula>$D238="Select or Enter Other funder"</formula>
    </cfRule>
  </conditionalFormatting>
  <conditionalFormatting sqref="H238">
    <cfRule type="expression" dxfId="1653" priority="26" stopIfTrue="1">
      <formula>$D238="Select or Enter Other funder"</formula>
    </cfRule>
  </conditionalFormatting>
  <conditionalFormatting sqref="J238">
    <cfRule type="expression" dxfId="1652" priority="25" stopIfTrue="1">
      <formula>$D238="Select or Enter Other funder"</formula>
    </cfRule>
  </conditionalFormatting>
  <conditionalFormatting sqref="L238">
    <cfRule type="expression" dxfId="1651" priority="24" stopIfTrue="1">
      <formula>$D238="Select or Enter Other funder"</formula>
    </cfRule>
  </conditionalFormatting>
  <conditionalFormatting sqref="N236">
    <cfRule type="expression" dxfId="1650" priority="21" stopIfTrue="1">
      <formula>$D236="Select or Enter Other funder"</formula>
    </cfRule>
  </conditionalFormatting>
  <conditionalFormatting sqref="N236">
    <cfRule type="notContainsBlanks" dxfId="1649" priority="22" stopIfTrue="1">
      <formula>LEN(TRIM(N236))&gt;0</formula>
    </cfRule>
  </conditionalFormatting>
  <conditionalFormatting sqref="N236">
    <cfRule type="expression" dxfId="1648" priority="23">
      <formula>$W236&gt;0</formula>
    </cfRule>
  </conditionalFormatting>
  <conditionalFormatting sqref="N238">
    <cfRule type="expression" dxfId="1647" priority="18" stopIfTrue="1">
      <formula>$D238="Select or Enter Other funder"</formula>
    </cfRule>
  </conditionalFormatting>
  <conditionalFormatting sqref="N238">
    <cfRule type="notContainsBlanks" dxfId="1646" priority="19" stopIfTrue="1">
      <formula>LEN(TRIM(N238))&gt;0</formula>
    </cfRule>
  </conditionalFormatting>
  <conditionalFormatting sqref="N238">
    <cfRule type="expression" dxfId="1645" priority="20">
      <formula>$W238&gt;0</formula>
    </cfRule>
  </conditionalFormatting>
  <conditionalFormatting sqref="S234">
    <cfRule type="expression" dxfId="1644" priority="17" stopIfTrue="1">
      <formula>$D234="Select or Enter Other funder"</formula>
    </cfRule>
  </conditionalFormatting>
  <conditionalFormatting sqref="T234">
    <cfRule type="expression" dxfId="1643" priority="16" stopIfTrue="1">
      <formula>$D234="Select or Enter Other funder"</formula>
    </cfRule>
  </conditionalFormatting>
  <conditionalFormatting sqref="U234">
    <cfRule type="expression" dxfId="1642" priority="15" stopIfTrue="1">
      <formula>$D234="Select or Enter Other funder"</formula>
    </cfRule>
  </conditionalFormatting>
  <conditionalFormatting sqref="U236">
    <cfRule type="expression" dxfId="1641" priority="14" stopIfTrue="1">
      <formula>$D236="Select or Enter Other funder"</formula>
    </cfRule>
  </conditionalFormatting>
  <conditionalFormatting sqref="T236">
    <cfRule type="expression" dxfId="1640" priority="13" stopIfTrue="1">
      <formula>$D236="Select or Enter Other funder"</formula>
    </cfRule>
  </conditionalFormatting>
  <conditionalFormatting sqref="S236">
    <cfRule type="expression" dxfId="1639" priority="12" stopIfTrue="1">
      <formula>$D236="Select or Enter Other funder"</formula>
    </cfRule>
  </conditionalFormatting>
  <conditionalFormatting sqref="R236">
    <cfRule type="expression" dxfId="1638" priority="11" stopIfTrue="1">
      <formula>$D236="Select or Enter Other funder"</formula>
    </cfRule>
  </conditionalFormatting>
  <conditionalFormatting sqref="R238">
    <cfRule type="expression" dxfId="1637" priority="10" stopIfTrue="1">
      <formula>$D238="Select or Enter Other funder"</formula>
    </cfRule>
  </conditionalFormatting>
  <conditionalFormatting sqref="S238">
    <cfRule type="expression" dxfId="1636" priority="9" stopIfTrue="1">
      <formula>$D238="Select or Enter Other funder"</formula>
    </cfRule>
  </conditionalFormatting>
  <conditionalFormatting sqref="T238">
    <cfRule type="expression" dxfId="1635" priority="8" stopIfTrue="1">
      <formula>$D238="Select or Enter Other funder"</formula>
    </cfRule>
  </conditionalFormatting>
  <conditionalFormatting sqref="U238">
    <cfRule type="expression" dxfId="1634" priority="7" stopIfTrue="1">
      <formula>$D238="Select or Enter Other funder"</formula>
    </cfRule>
  </conditionalFormatting>
  <conditionalFormatting sqref="V236">
    <cfRule type="expression" dxfId="1633" priority="5" stopIfTrue="1">
      <formula>$Z$261&lt;21</formula>
    </cfRule>
  </conditionalFormatting>
  <conditionalFormatting sqref="V236">
    <cfRule type="expression" dxfId="1632" priority="6" stopIfTrue="1">
      <formula>$D236="Select or Enter Other funder"</formula>
    </cfRule>
  </conditionalFormatting>
  <conditionalFormatting sqref="V238">
    <cfRule type="expression" dxfId="1631" priority="3" stopIfTrue="1">
      <formula>$Z$261&lt;21</formula>
    </cfRule>
  </conditionalFormatting>
  <conditionalFormatting sqref="V238">
    <cfRule type="expression" dxfId="1630" priority="4" stopIfTrue="1">
      <formula>$D238="Select or Enter Other funder"</formula>
    </cfRule>
  </conditionalFormatting>
  <conditionalFormatting sqref="N249">
    <cfRule type="containsText" dxfId="1629" priority="2" stopIfTrue="1" operator="containsText" text="Select work type -">
      <formula>NOT(ISERROR(SEARCH("Select work type -",N249)))</formula>
    </cfRule>
  </conditionalFormatting>
  <conditionalFormatting sqref="N247">
    <cfRule type="containsText" dxfId="1628" priority="1" stopIfTrue="1" operator="containsText" text="Select work type -">
      <formula>NOT(ISERROR(SEARCH("Select work type -",N247)))</formula>
    </cfRule>
  </conditionalFormatting>
  <dataValidations count="6">
    <dataValidation type="list" allowBlank="1" showInputMessage="1" showErrorMessage="1" sqref="P37 P39 P41 P43 P45 P49 P51 P53 P55 P59 P61 P63 P65 P47 P57 P69 P71 P73 P75 P67 P79 P81 P83 P85 P77">
      <formula1>TASK</formula1>
    </dataValidation>
    <dataValidation type="list" allowBlank="1" showInputMessage="1" sqref="J11">
      <formula1>Year</formula1>
    </dataValidation>
    <dataValidation type="list" allowBlank="1" showInputMessage="1" showErrorMessage="1" sqref="N249 N251 N247">
      <formula1>NON_PROJECT_WORK</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6 N28 N24">
      <formula1>LEAVE</formula1>
    </dataValidation>
    <dataValidation type="list" allowBlank="1" showInputMessage="1" sqref="D11:E11">
      <formula1>Month</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10'!D11="December",  "January", VLOOKUP('Month 10'!D11,List!$B$3:$D$14,3,FALSE))</f>
        <v>May</v>
      </c>
      <c r="E11" s="158"/>
      <c r="F11" s="160"/>
      <c r="G11" s="32"/>
      <c r="H11" s="32" t="s">
        <v>95</v>
      </c>
      <c r="I11" s="33"/>
      <c r="J11" s="157">
        <f>IF('Month 10'!D11="December", 'Month 10'!J11+1, 'Month 10'!J11)</f>
        <v>2023</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45047</v>
      </c>
      <c r="S21" s="199">
        <f>DATE(YEAR(R21),MONTH(R21),DAY(R21)+7)</f>
        <v>45054</v>
      </c>
      <c r="T21" s="199">
        <f t="shared" ref="T21:V21" si="0">DATE(YEAR(S21),MONTH(S21),DAY(S21)+7)</f>
        <v>45061</v>
      </c>
      <c r="U21" s="199">
        <f t="shared" si="0"/>
        <v>45068</v>
      </c>
      <c r="V21" s="199">
        <f t="shared" si="0"/>
        <v>45075</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45053</v>
      </c>
      <c r="S22" s="199">
        <f>DATE(YEAR(S21),MONTH(S21),DAY(S21)+6)</f>
        <v>45060</v>
      </c>
      <c r="T22" s="199">
        <f>DATE(YEAR(T21),MONTH(T21),DAY(T21)+6)</f>
        <v>45067</v>
      </c>
      <c r="U22" s="199">
        <f>DATE(YEAR(U21),MONTH(U21),DAY(U21)+6)</f>
        <v>45074</v>
      </c>
      <c r="V22" s="199">
        <f>$Z$260</f>
        <v>45077</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45047</v>
      </c>
      <c r="S34" s="199">
        <f t="shared" ref="S34:V34" si="1">S$21</f>
        <v>45054</v>
      </c>
      <c r="T34" s="199">
        <f t="shared" si="1"/>
        <v>45061</v>
      </c>
      <c r="U34" s="199">
        <f t="shared" si="1"/>
        <v>45068</v>
      </c>
      <c r="V34" s="199">
        <f t="shared" si="1"/>
        <v>45075</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45053</v>
      </c>
      <c r="S35" s="199">
        <f t="shared" ref="S35:V35" si="2">S$22</f>
        <v>45060</v>
      </c>
      <c r="T35" s="199">
        <f t="shared" si="2"/>
        <v>45067</v>
      </c>
      <c r="U35" s="199">
        <f t="shared" si="2"/>
        <v>45074</v>
      </c>
      <c r="V35" s="199">
        <f t="shared" si="2"/>
        <v>45077</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45047</v>
      </c>
      <c r="S91" s="199">
        <f t="shared" ref="S91:V91" si="3">S$21</f>
        <v>45054</v>
      </c>
      <c r="T91" s="199">
        <f t="shared" si="3"/>
        <v>45061</v>
      </c>
      <c r="U91" s="199">
        <f t="shared" si="3"/>
        <v>45068</v>
      </c>
      <c r="V91" s="199">
        <f t="shared" si="3"/>
        <v>45075</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45053</v>
      </c>
      <c r="S92" s="199">
        <f t="shared" ref="S92:V92" si="4">S$22</f>
        <v>45060</v>
      </c>
      <c r="T92" s="199">
        <f t="shared" si="4"/>
        <v>45067</v>
      </c>
      <c r="U92" s="199">
        <f t="shared" si="4"/>
        <v>45074</v>
      </c>
      <c r="V92" s="199">
        <f t="shared" si="4"/>
        <v>45077</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45047</v>
      </c>
      <c r="S218" s="199">
        <f t="shared" ref="S218:V218" si="61">S$21</f>
        <v>45054</v>
      </c>
      <c r="T218" s="199">
        <f t="shared" si="61"/>
        <v>45061</v>
      </c>
      <c r="U218" s="199">
        <f t="shared" si="61"/>
        <v>45068</v>
      </c>
      <c r="V218" s="199">
        <f t="shared" si="61"/>
        <v>45075</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45053</v>
      </c>
      <c r="S219" s="199">
        <f t="shared" ref="S219:V219" si="62">S$22</f>
        <v>45060</v>
      </c>
      <c r="T219" s="199">
        <f t="shared" si="62"/>
        <v>45067</v>
      </c>
      <c r="U219" s="199">
        <f t="shared" si="62"/>
        <v>45074</v>
      </c>
      <c r="V219" s="199">
        <f t="shared" si="62"/>
        <v>45077</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45047</v>
      </c>
      <c r="S231" s="199">
        <f t="shared" ref="S231:V231" si="63">S$21</f>
        <v>45054</v>
      </c>
      <c r="T231" s="199">
        <f t="shared" si="63"/>
        <v>45061</v>
      </c>
      <c r="U231" s="199">
        <f t="shared" si="63"/>
        <v>45068</v>
      </c>
      <c r="V231" s="199">
        <f t="shared" si="63"/>
        <v>45075</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45053</v>
      </c>
      <c r="S232" s="199">
        <f t="shared" ref="S232:V232" si="64">S$22</f>
        <v>45060</v>
      </c>
      <c r="T232" s="199">
        <f t="shared" si="64"/>
        <v>45067</v>
      </c>
      <c r="U232" s="199">
        <f t="shared" si="64"/>
        <v>45074</v>
      </c>
      <c r="V232" s="199">
        <f t="shared" si="64"/>
        <v>45077</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45047</v>
      </c>
      <c r="S244" s="199">
        <f t="shared" ref="S244:V244" si="65">S$21</f>
        <v>45054</v>
      </c>
      <c r="T244" s="199">
        <f t="shared" si="65"/>
        <v>45061</v>
      </c>
      <c r="U244" s="199">
        <f t="shared" si="65"/>
        <v>45068</v>
      </c>
      <c r="V244" s="199">
        <f t="shared" si="65"/>
        <v>45075</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45053</v>
      </c>
      <c r="S245" s="199">
        <f t="shared" ref="S245:V245" si="66">S$22</f>
        <v>45060</v>
      </c>
      <c r="T245" s="199">
        <f t="shared" si="66"/>
        <v>45067</v>
      </c>
      <c r="U245" s="199">
        <f t="shared" si="66"/>
        <v>45074</v>
      </c>
      <c r="V245" s="199">
        <f t="shared" si="66"/>
        <v>45077</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45047</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45077</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23</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May</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2023</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May</v>
      </c>
      <c r="C293" s="146"/>
      <c r="D293" s="106">
        <f>J11</f>
        <v>2023</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1627" priority="86" stopIfTrue="1">
      <formula>$Z$261&lt;21</formula>
    </cfRule>
  </conditionalFormatting>
  <conditionalFormatting sqref="D184">
    <cfRule type="containsText" dxfId="1626" priority="813" stopIfTrue="1" operator="containsText" text="- Select EU funder -">
      <formula>NOT(ISERROR(SEARCH("- Select EU funder -",D184)))</formula>
    </cfRule>
  </conditionalFormatting>
  <conditionalFormatting sqref="D221">
    <cfRule type="containsText" dxfId="1625" priority="812" stopIfTrue="1" operator="containsText" text="Select or Enter US federal funder">
      <formula>NOT(ISERROR(SEARCH("Select or Enter US federal funder",D221)))</formula>
    </cfRule>
  </conditionalFormatting>
  <conditionalFormatting sqref="D223">
    <cfRule type="containsText" dxfId="1624" priority="811" stopIfTrue="1" operator="containsText" text="Select or Enter US federal funder">
      <formula>NOT(ISERROR(SEARCH("Select or Enter US federal funder",D223)))</formula>
    </cfRule>
  </conditionalFormatting>
  <conditionalFormatting sqref="D225">
    <cfRule type="containsText" dxfId="1623" priority="810" stopIfTrue="1" operator="containsText" text="Select or Enter US federal funder">
      <formula>NOT(ISERROR(SEARCH("Select or Enter US federal funder",D225)))</formula>
    </cfRule>
  </conditionalFormatting>
  <conditionalFormatting sqref="D238">
    <cfRule type="containsText" dxfId="1622" priority="809" stopIfTrue="1" operator="containsText" text="Select or Enter other funder">
      <formula>NOT(ISERROR(SEARCH("Select or Enter other funder",D238)))</formula>
    </cfRule>
  </conditionalFormatting>
  <conditionalFormatting sqref="D77">
    <cfRule type="containsText" dxfId="1621" priority="807" stopIfTrue="1" operator="containsText" text="- Select UKRI funder -">
      <formula>NOT(ISERROR(SEARCH("- Select UKRI funder -",D77)))</formula>
    </cfRule>
  </conditionalFormatting>
  <conditionalFormatting sqref="F77">
    <cfRule type="expression" dxfId="1620" priority="806" stopIfTrue="1">
      <formula>$D77="- Select UKRI funder -"</formula>
    </cfRule>
  </conditionalFormatting>
  <conditionalFormatting sqref="R26">
    <cfRule type="expression" dxfId="1619" priority="805">
      <formula>N26="- Select type of leave -"</formula>
    </cfRule>
  </conditionalFormatting>
  <conditionalFormatting sqref="S26">
    <cfRule type="expression" dxfId="1618" priority="804">
      <formula>N26="- Select type of leave -"</formula>
    </cfRule>
  </conditionalFormatting>
  <conditionalFormatting sqref="T26">
    <cfRule type="expression" dxfId="1617" priority="803">
      <formula>N26="- Select type of leave -"</formula>
    </cfRule>
  </conditionalFormatting>
  <conditionalFormatting sqref="U26">
    <cfRule type="expression" dxfId="1616" priority="802">
      <formula>N26="- Select type of leave -"</formula>
    </cfRule>
  </conditionalFormatting>
  <conditionalFormatting sqref="R28">
    <cfRule type="expression" dxfId="1615" priority="801">
      <formula>N28="- Select type of leave -"</formula>
    </cfRule>
  </conditionalFormatting>
  <conditionalFormatting sqref="S28">
    <cfRule type="expression" dxfId="1614" priority="800">
      <formula>N28="- Select type of leave -"</formula>
    </cfRule>
  </conditionalFormatting>
  <conditionalFormatting sqref="T28">
    <cfRule type="expression" dxfId="1613" priority="799">
      <formula>N28="- Select type of leave -"</formula>
    </cfRule>
  </conditionalFormatting>
  <conditionalFormatting sqref="U28">
    <cfRule type="expression" dxfId="1612" priority="798">
      <formula>N28="- Select type of leave -"</formula>
    </cfRule>
  </conditionalFormatting>
  <conditionalFormatting sqref="V28">
    <cfRule type="expression" dxfId="1611" priority="797">
      <formula>N28="- Select type of leave -"</formula>
    </cfRule>
  </conditionalFormatting>
  <conditionalFormatting sqref="R24">
    <cfRule type="expression" dxfId="1610" priority="796">
      <formula>N24="- Select type of leave -"</formula>
    </cfRule>
  </conditionalFormatting>
  <conditionalFormatting sqref="S24">
    <cfRule type="expression" dxfId="1609" priority="795">
      <formula>N24="- Select type of leave -"</formula>
    </cfRule>
  </conditionalFormatting>
  <conditionalFormatting sqref="T24">
    <cfRule type="expression" dxfId="1608" priority="794">
      <formula>N24="- Select type of leave -"</formula>
    </cfRule>
  </conditionalFormatting>
  <conditionalFormatting sqref="U24">
    <cfRule type="expression" dxfId="1607" priority="793">
      <formula>N24="- Select type of leave -"</formula>
    </cfRule>
  </conditionalFormatting>
  <conditionalFormatting sqref="V24">
    <cfRule type="expression" dxfId="1606" priority="792">
      <formula>N24="- Select type of leave -"</formula>
    </cfRule>
  </conditionalFormatting>
  <conditionalFormatting sqref="P26">
    <cfRule type="containsText" dxfId="1605" priority="790" operator="containsText" text="- Select type of leave -">
      <formula>NOT(ISERROR(SEARCH("- Select type of leave -",P26)))</formula>
    </cfRule>
  </conditionalFormatting>
  <conditionalFormatting sqref="O26">
    <cfRule type="containsText" dxfId="1604" priority="789" operator="containsText" text="- Select type of leave -">
      <formula>NOT(ISERROR(SEARCH("- Select type of leave -",O26)))</formula>
    </cfRule>
  </conditionalFormatting>
  <conditionalFormatting sqref="P24">
    <cfRule type="containsText" dxfId="1603" priority="788" operator="containsText" text="- Select type of leave -">
      <formula>NOT(ISERROR(SEARCH("- Select type of leave -",P24)))</formula>
    </cfRule>
  </conditionalFormatting>
  <conditionalFormatting sqref="O24">
    <cfRule type="containsText" dxfId="1602" priority="787" operator="containsText" text="- Select type of leave -">
      <formula>NOT(ISERROR(SEARCH("- Select type of leave -",O24)))</formula>
    </cfRule>
  </conditionalFormatting>
  <conditionalFormatting sqref="P28">
    <cfRule type="containsText" dxfId="1601" priority="786" operator="containsText" text="- Select type of leave -">
      <formula>NOT(ISERROR(SEARCH("- Select type of leave -",P28)))</formula>
    </cfRule>
  </conditionalFormatting>
  <conditionalFormatting sqref="O28">
    <cfRule type="containsText" dxfId="1600" priority="785" operator="containsText" text="- Select type of leave -">
      <formula>NOT(ISERROR(SEARCH("- Select type of leave -",O28)))</formula>
    </cfRule>
  </conditionalFormatting>
  <conditionalFormatting sqref="N37">
    <cfRule type="expression" dxfId="1599" priority="782" stopIfTrue="1">
      <formula>$D$37="- Select UKRI funder -"</formula>
    </cfRule>
  </conditionalFormatting>
  <conditionalFormatting sqref="N37">
    <cfRule type="notContainsBlanks" dxfId="1598" priority="783" stopIfTrue="1">
      <formula>LEN(TRIM(N37))&gt;0</formula>
    </cfRule>
  </conditionalFormatting>
  <conditionalFormatting sqref="N37">
    <cfRule type="expression" dxfId="1597" priority="784">
      <formula>$W37&gt;0</formula>
    </cfRule>
  </conditionalFormatting>
  <conditionalFormatting sqref="H77">
    <cfRule type="expression" dxfId="1596" priority="781" stopIfTrue="1">
      <formula>$D77="- Select UKRI funder -"</formula>
    </cfRule>
  </conditionalFormatting>
  <conditionalFormatting sqref="J77">
    <cfRule type="expression" dxfId="1595" priority="780" stopIfTrue="1">
      <formula>$D77="- Select UKRI funder -"</formula>
    </cfRule>
  </conditionalFormatting>
  <conditionalFormatting sqref="L77">
    <cfRule type="expression" dxfId="1594" priority="779" stopIfTrue="1">
      <formula>$D77="- Select UKRI funder -"</formula>
    </cfRule>
  </conditionalFormatting>
  <conditionalFormatting sqref="D67">
    <cfRule type="containsText" dxfId="1593" priority="778" stopIfTrue="1" operator="containsText" text="- Select UKRI funder -">
      <formula>NOT(ISERROR(SEARCH("- Select UKRI funder -",D67)))</formula>
    </cfRule>
  </conditionalFormatting>
  <conditionalFormatting sqref="D57">
    <cfRule type="containsText" dxfId="1592" priority="777" stopIfTrue="1" operator="containsText" text="- Select UKRI funder -">
      <formula>NOT(ISERROR(SEARCH("- Select UKRI funder -",D57)))</formula>
    </cfRule>
  </conditionalFormatting>
  <conditionalFormatting sqref="D47">
    <cfRule type="containsText" dxfId="1591" priority="776" stopIfTrue="1" operator="containsText" text="- Select UKRI funder -">
      <formula>NOT(ISERROR(SEARCH("- Select UKRI funder -",D47)))</formula>
    </cfRule>
  </conditionalFormatting>
  <conditionalFormatting sqref="D37">
    <cfRule type="containsText" dxfId="1590" priority="775" stopIfTrue="1" operator="containsText" text="- Select UKRI funder -">
      <formula>NOT(ISERROR(SEARCH("- Select UKRI funder -",D37)))</formula>
    </cfRule>
  </conditionalFormatting>
  <conditionalFormatting sqref="F67">
    <cfRule type="expression" dxfId="1589" priority="774" stopIfTrue="1">
      <formula>$D67="- Select UKRI funder -"</formula>
    </cfRule>
  </conditionalFormatting>
  <conditionalFormatting sqref="F57">
    <cfRule type="expression" dxfId="1588" priority="773" stopIfTrue="1">
      <formula>$D57="- Select UKRI funder -"</formula>
    </cfRule>
  </conditionalFormatting>
  <conditionalFormatting sqref="F47">
    <cfRule type="expression" dxfId="1587" priority="772" stopIfTrue="1">
      <formula>$D47="- Select UKRI funder -"</formula>
    </cfRule>
  </conditionalFormatting>
  <conditionalFormatting sqref="F37">
    <cfRule type="expression" dxfId="1586" priority="771" stopIfTrue="1">
      <formula>$D37="- Select UKRI funder -"</formula>
    </cfRule>
  </conditionalFormatting>
  <conditionalFormatting sqref="H37">
    <cfRule type="expression" dxfId="1585" priority="770" stopIfTrue="1">
      <formula>$D37="- Select UKRI funder -"</formula>
    </cfRule>
  </conditionalFormatting>
  <conditionalFormatting sqref="H47">
    <cfRule type="expression" dxfId="1584" priority="769" stopIfTrue="1">
      <formula>$D47="- Select UKRI funder -"</formula>
    </cfRule>
  </conditionalFormatting>
  <conditionalFormatting sqref="H57">
    <cfRule type="expression" dxfId="1583" priority="768" stopIfTrue="1">
      <formula>$D57="- Select UKRI funder -"</formula>
    </cfRule>
  </conditionalFormatting>
  <conditionalFormatting sqref="H67">
    <cfRule type="expression" dxfId="1582" priority="767" stopIfTrue="1">
      <formula>$D67="- Select UKRI funder -"</formula>
    </cfRule>
  </conditionalFormatting>
  <conditionalFormatting sqref="J67">
    <cfRule type="expression" dxfId="1581" priority="766" stopIfTrue="1">
      <formula>$D67="- Select UKRI funder -"</formula>
    </cfRule>
  </conditionalFormatting>
  <conditionalFormatting sqref="J57">
    <cfRule type="expression" dxfId="1580" priority="765" stopIfTrue="1">
      <formula>$D57="- Select UKRI funder -"</formula>
    </cfRule>
  </conditionalFormatting>
  <conditionalFormatting sqref="J47">
    <cfRule type="expression" dxfId="1579" priority="764" stopIfTrue="1">
      <formula>$D47="- Select UKRI funder -"</formula>
    </cfRule>
  </conditionalFormatting>
  <conditionalFormatting sqref="J37">
    <cfRule type="expression" dxfId="1578" priority="763" stopIfTrue="1">
      <formula>$D37="- Select UKRI funder -"</formula>
    </cfRule>
  </conditionalFormatting>
  <conditionalFormatting sqref="L37">
    <cfRule type="expression" dxfId="1577" priority="762" stopIfTrue="1">
      <formula>$D37="- Select UKRI funder -"</formula>
    </cfRule>
  </conditionalFormatting>
  <conditionalFormatting sqref="L47">
    <cfRule type="expression" dxfId="1576" priority="761" stopIfTrue="1">
      <formula>$D47="- Select UKRI funder -"</formula>
    </cfRule>
  </conditionalFormatting>
  <conditionalFormatting sqref="L57">
    <cfRule type="expression" dxfId="1575" priority="760" stopIfTrue="1">
      <formula>$D57="- Select UKRI funder -"</formula>
    </cfRule>
  </conditionalFormatting>
  <conditionalFormatting sqref="L67">
    <cfRule type="expression" dxfId="1574" priority="759" stopIfTrue="1">
      <formula>$D67="- Select UKRI funder -"</formula>
    </cfRule>
  </conditionalFormatting>
  <conditionalFormatting sqref="P37">
    <cfRule type="expression" dxfId="1573" priority="731" stopIfTrue="1">
      <formula>$D$37="- Select UKRI funder -"</formula>
    </cfRule>
    <cfRule type="notContainsBlanks" dxfId="1572" priority="758" stopIfTrue="1">
      <formula>LEN(TRIM(P37))&gt;0</formula>
    </cfRule>
  </conditionalFormatting>
  <conditionalFormatting sqref="F184">
    <cfRule type="expression" dxfId="1571" priority="757" stopIfTrue="1">
      <formula>$D184="- Select EU funder -"</formula>
    </cfRule>
  </conditionalFormatting>
  <conditionalFormatting sqref="H184">
    <cfRule type="expression" dxfId="1570" priority="756" stopIfTrue="1">
      <formula>$D184="- Select EU funder -"</formula>
    </cfRule>
  </conditionalFormatting>
  <conditionalFormatting sqref="J184">
    <cfRule type="expression" dxfId="1569" priority="755" stopIfTrue="1">
      <formula>$D184="- Select EU funder -"</formula>
    </cfRule>
  </conditionalFormatting>
  <conditionalFormatting sqref="L184">
    <cfRule type="expression" dxfId="1568" priority="754" stopIfTrue="1">
      <formula>$D184="- Select EU funder -"</formula>
    </cfRule>
  </conditionalFormatting>
  <conditionalFormatting sqref="D154">
    <cfRule type="containsText" dxfId="1567" priority="753" stopIfTrue="1" operator="containsText" text="- Select EU funder -">
      <formula>NOT(ISERROR(SEARCH("- Select EU funder -",D154)))</formula>
    </cfRule>
  </conditionalFormatting>
  <conditionalFormatting sqref="D124">
    <cfRule type="containsText" dxfId="1566" priority="752" stopIfTrue="1" operator="containsText" text="- Select EU funder -">
      <formula>NOT(ISERROR(SEARCH("- Select EU funder -",D124)))</formula>
    </cfRule>
  </conditionalFormatting>
  <conditionalFormatting sqref="D94">
    <cfRule type="containsText" dxfId="1565" priority="751" stopIfTrue="1" operator="containsText" text="- Select EU funder -">
      <formula>NOT(ISERROR(SEARCH("- Select EU funder -",D94)))</formula>
    </cfRule>
  </conditionalFormatting>
  <conditionalFormatting sqref="F94">
    <cfRule type="expression" dxfId="1564" priority="750" stopIfTrue="1">
      <formula>$D94="- Select EU funder -"</formula>
    </cfRule>
  </conditionalFormatting>
  <conditionalFormatting sqref="F124">
    <cfRule type="expression" dxfId="1563" priority="749" stopIfTrue="1">
      <formula>$D124="- Select EU funder -"</formula>
    </cfRule>
  </conditionalFormatting>
  <conditionalFormatting sqref="F154">
    <cfRule type="expression" dxfId="1562" priority="748" stopIfTrue="1">
      <formula>$D154="- Select EU funder -"</formula>
    </cfRule>
  </conditionalFormatting>
  <conditionalFormatting sqref="H94">
    <cfRule type="expression" dxfId="1561" priority="747" stopIfTrue="1">
      <formula>$D94="- Select EU funder -"</formula>
    </cfRule>
  </conditionalFormatting>
  <conditionalFormatting sqref="H124">
    <cfRule type="expression" dxfId="1560" priority="746" stopIfTrue="1">
      <formula>$D124="- Select EU funder -"</formula>
    </cfRule>
  </conditionalFormatting>
  <conditionalFormatting sqref="H154">
    <cfRule type="expression" dxfId="1559" priority="745" stopIfTrue="1">
      <formula>$D154="- Select EU funder -"</formula>
    </cfRule>
  </conditionalFormatting>
  <conditionalFormatting sqref="J94">
    <cfRule type="expression" dxfId="1558" priority="744" stopIfTrue="1">
      <formula>$D94="- Select EU funder -"</formula>
    </cfRule>
  </conditionalFormatting>
  <conditionalFormatting sqref="J124">
    <cfRule type="expression" dxfId="1557" priority="743" stopIfTrue="1">
      <formula>$D124="- Select EU funder -"</formula>
    </cfRule>
  </conditionalFormatting>
  <conditionalFormatting sqref="J154">
    <cfRule type="expression" dxfId="1556" priority="742" stopIfTrue="1">
      <formula>$D154="- Select EU funder -"</formula>
    </cfRule>
  </conditionalFormatting>
  <conditionalFormatting sqref="L94">
    <cfRule type="expression" dxfId="1555" priority="741" stopIfTrue="1">
      <formula>$D94="- Select EU funder -"</formula>
    </cfRule>
  </conditionalFormatting>
  <conditionalFormatting sqref="L124">
    <cfRule type="expression" dxfId="1554" priority="740" stopIfTrue="1">
      <formula>$D124="- Select EU funder -"</formula>
    </cfRule>
  </conditionalFormatting>
  <conditionalFormatting sqref="L154">
    <cfRule type="expression" dxfId="1553" priority="739" stopIfTrue="1">
      <formula>$D154="- Select EU funder -"</formula>
    </cfRule>
  </conditionalFormatting>
  <conditionalFormatting sqref="P47">
    <cfRule type="expression" dxfId="1552" priority="737" stopIfTrue="1">
      <formula>$D$47="- Select UKRI funder -"</formula>
    </cfRule>
    <cfRule type="notContainsBlanks" dxfId="1551" priority="738" stopIfTrue="1">
      <formula>LEN(TRIM(P47))&gt;0</formula>
    </cfRule>
  </conditionalFormatting>
  <conditionalFormatting sqref="P57">
    <cfRule type="expression" dxfId="1550" priority="735" stopIfTrue="1">
      <formula>$D$57="- Select UKRI funder -"</formula>
    </cfRule>
    <cfRule type="notContainsBlanks" dxfId="1549" priority="736" stopIfTrue="1">
      <formula>LEN(TRIM(P57))&gt;0</formula>
    </cfRule>
  </conditionalFormatting>
  <conditionalFormatting sqref="P67">
    <cfRule type="expression" dxfId="1548" priority="733" stopIfTrue="1">
      <formula>$D$67="- Select UKRI funder -"</formula>
    </cfRule>
    <cfRule type="notContainsBlanks" dxfId="1547" priority="734" stopIfTrue="1">
      <formula>LEN(TRIM(P67))&gt;0</formula>
    </cfRule>
  </conditionalFormatting>
  <conditionalFormatting sqref="P77">
    <cfRule type="expression" dxfId="1546" priority="732" stopIfTrue="1">
      <formula>$D$77="- Select UKRI funder -"</formula>
    </cfRule>
    <cfRule type="notContainsBlanks" dxfId="1545" priority="814" stopIfTrue="1">
      <formula>LEN(TRIM(P77))&gt;0</formula>
    </cfRule>
  </conditionalFormatting>
  <conditionalFormatting sqref="P79">
    <cfRule type="expression" dxfId="1544" priority="729" stopIfTrue="1">
      <formula>$D$77="- Select UKRI funder -"</formula>
    </cfRule>
    <cfRule type="notContainsBlanks" dxfId="1543" priority="730" stopIfTrue="1">
      <formula>LEN(TRIM(P79))&gt;0</formula>
    </cfRule>
  </conditionalFormatting>
  <conditionalFormatting sqref="P81">
    <cfRule type="expression" dxfId="1542" priority="727" stopIfTrue="1">
      <formula>$D$77="- Select UKRI funder -"</formula>
    </cfRule>
    <cfRule type="notContainsBlanks" dxfId="1541" priority="728" stopIfTrue="1">
      <formula>LEN(TRIM(P81))&gt;0</formula>
    </cfRule>
  </conditionalFormatting>
  <conditionalFormatting sqref="P83">
    <cfRule type="expression" dxfId="1540" priority="725" stopIfTrue="1">
      <formula>$D$77="- Select UKRI funder -"</formula>
    </cfRule>
    <cfRule type="notContainsBlanks" dxfId="1539" priority="726" stopIfTrue="1">
      <formula>LEN(TRIM(P83))&gt;0</formula>
    </cfRule>
  </conditionalFormatting>
  <conditionalFormatting sqref="P85">
    <cfRule type="expression" dxfId="1538" priority="723" stopIfTrue="1">
      <formula>$D$77="- Select UKRI funder -"</formula>
    </cfRule>
    <cfRule type="notContainsBlanks" dxfId="1537" priority="724" stopIfTrue="1">
      <formula>LEN(TRIM(P85))&gt;0</formula>
    </cfRule>
  </conditionalFormatting>
  <conditionalFormatting sqref="P69">
    <cfRule type="expression" dxfId="1536" priority="721" stopIfTrue="1">
      <formula>$D$67="- Select UKRI funder -"</formula>
    </cfRule>
    <cfRule type="notContainsBlanks" dxfId="1535" priority="722" stopIfTrue="1">
      <formula>LEN(TRIM(P69))&gt;0</formula>
    </cfRule>
  </conditionalFormatting>
  <conditionalFormatting sqref="P71">
    <cfRule type="expression" dxfId="1534" priority="719" stopIfTrue="1">
      <formula>$D$67="- Select UKRI funder -"</formula>
    </cfRule>
    <cfRule type="notContainsBlanks" dxfId="1533" priority="720" stopIfTrue="1">
      <formula>LEN(TRIM(P71))&gt;0</formula>
    </cfRule>
  </conditionalFormatting>
  <conditionalFormatting sqref="P73">
    <cfRule type="expression" dxfId="1532" priority="717" stopIfTrue="1">
      <formula>$D$67="- Select UKRI funder -"</formula>
    </cfRule>
    <cfRule type="notContainsBlanks" dxfId="1531" priority="718" stopIfTrue="1">
      <formula>LEN(TRIM(P73))&gt;0</formula>
    </cfRule>
  </conditionalFormatting>
  <conditionalFormatting sqref="P75">
    <cfRule type="expression" dxfId="1530" priority="715" stopIfTrue="1">
      <formula>$D$67="- Select UKRI funder -"</formula>
    </cfRule>
    <cfRule type="notContainsBlanks" dxfId="1529" priority="716" stopIfTrue="1">
      <formula>LEN(TRIM(P75))&gt;0</formula>
    </cfRule>
  </conditionalFormatting>
  <conditionalFormatting sqref="P59">
    <cfRule type="expression" dxfId="1528" priority="713" stopIfTrue="1">
      <formula>$D$57="- Select UKRI funder -"</formula>
    </cfRule>
    <cfRule type="notContainsBlanks" dxfId="1527" priority="714" stopIfTrue="1">
      <formula>LEN(TRIM(P59))&gt;0</formula>
    </cfRule>
  </conditionalFormatting>
  <conditionalFormatting sqref="P61">
    <cfRule type="expression" dxfId="1526" priority="711" stopIfTrue="1">
      <formula>$D$57="- Select UKRI funder -"</formula>
    </cfRule>
    <cfRule type="notContainsBlanks" dxfId="1525" priority="712" stopIfTrue="1">
      <formula>LEN(TRIM(P61))&gt;0</formula>
    </cfRule>
  </conditionalFormatting>
  <conditionalFormatting sqref="P63">
    <cfRule type="expression" dxfId="1524" priority="709" stopIfTrue="1">
      <formula>$D$57="- Select UKRI funder -"</formula>
    </cfRule>
    <cfRule type="notContainsBlanks" dxfId="1523" priority="710" stopIfTrue="1">
      <formula>LEN(TRIM(P63))&gt;0</formula>
    </cfRule>
  </conditionalFormatting>
  <conditionalFormatting sqref="P65">
    <cfRule type="expression" dxfId="1522" priority="707" stopIfTrue="1">
      <formula>$D$57="- Select UKRI funder -"</formula>
    </cfRule>
    <cfRule type="notContainsBlanks" dxfId="1521" priority="708" stopIfTrue="1">
      <formula>LEN(TRIM(P65))&gt;0</formula>
    </cfRule>
  </conditionalFormatting>
  <conditionalFormatting sqref="P49">
    <cfRule type="expression" dxfId="1520" priority="705" stopIfTrue="1">
      <formula>$D$47="- Select UKRI funder -"</formula>
    </cfRule>
    <cfRule type="notContainsBlanks" dxfId="1519" priority="706" stopIfTrue="1">
      <formula>LEN(TRIM(P49))&gt;0</formula>
    </cfRule>
  </conditionalFormatting>
  <conditionalFormatting sqref="P51">
    <cfRule type="expression" dxfId="1518" priority="703" stopIfTrue="1">
      <formula>$D$47="- Select UKRI funder -"</formula>
    </cfRule>
    <cfRule type="notContainsBlanks" dxfId="1517" priority="704" stopIfTrue="1">
      <formula>LEN(TRIM(P51))&gt;0</formula>
    </cfRule>
  </conditionalFormatting>
  <conditionalFormatting sqref="P53">
    <cfRule type="expression" dxfId="1516" priority="701" stopIfTrue="1">
      <formula>$D$47="- Select UKRI funder -"</formula>
    </cfRule>
    <cfRule type="notContainsBlanks" dxfId="1515" priority="702" stopIfTrue="1">
      <formula>LEN(TRIM(P53))&gt;0</formula>
    </cfRule>
  </conditionalFormatting>
  <conditionalFormatting sqref="P55">
    <cfRule type="expression" dxfId="1514" priority="699" stopIfTrue="1">
      <formula>$D$47="- Select UKRI funder -"</formula>
    </cfRule>
    <cfRule type="notContainsBlanks" dxfId="1513" priority="700" stopIfTrue="1">
      <formula>LEN(TRIM(P55))&gt;0</formula>
    </cfRule>
  </conditionalFormatting>
  <conditionalFormatting sqref="P39">
    <cfRule type="expression" dxfId="1512" priority="697" stopIfTrue="1">
      <formula>$D$37="- Select UKRI funder -"</formula>
    </cfRule>
    <cfRule type="notContainsBlanks" dxfId="1511" priority="698" stopIfTrue="1">
      <formula>LEN(TRIM(P39))&gt;0</formula>
    </cfRule>
  </conditionalFormatting>
  <conditionalFormatting sqref="P41">
    <cfRule type="expression" dxfId="1510" priority="695" stopIfTrue="1">
      <formula>$D$37="- Select UKRI funder -"</formula>
    </cfRule>
    <cfRule type="notContainsBlanks" dxfId="1509" priority="696" stopIfTrue="1">
      <formula>LEN(TRIM(P41))&gt;0</formula>
    </cfRule>
  </conditionalFormatting>
  <conditionalFormatting sqref="P43">
    <cfRule type="expression" dxfId="1508" priority="693" stopIfTrue="1">
      <formula>$D$37="- Select UKRI funder -"</formula>
    </cfRule>
    <cfRule type="notContainsBlanks" dxfId="1507" priority="694" stopIfTrue="1">
      <formula>LEN(TRIM(P43))&gt;0</formula>
    </cfRule>
  </conditionalFormatting>
  <conditionalFormatting sqref="P45">
    <cfRule type="expression" dxfId="1506" priority="691" stopIfTrue="1">
      <formula>$D$37="- Select UKRI funder -"</formula>
    </cfRule>
    <cfRule type="notContainsBlanks" dxfId="1505" priority="692" stopIfTrue="1">
      <formula>LEN(TRIM(P45))&gt;0</formula>
    </cfRule>
  </conditionalFormatting>
  <conditionalFormatting sqref="R47:V47">
    <cfRule type="expression" dxfId="1504" priority="791">
      <formula>$D$47="- Select UKRI funder -"</formula>
    </cfRule>
  </conditionalFormatting>
  <conditionalFormatting sqref="V49">
    <cfRule type="expression" dxfId="1503" priority="689" stopIfTrue="1">
      <formula>$Z$261&lt;21</formula>
    </cfRule>
  </conditionalFormatting>
  <conditionalFormatting sqref="R49:V49">
    <cfRule type="expression" dxfId="1502" priority="690">
      <formula>$D$47="- Select UKRI funder -"</formula>
    </cfRule>
  </conditionalFormatting>
  <conditionalFormatting sqref="V51">
    <cfRule type="expression" dxfId="1501" priority="687" stopIfTrue="1">
      <formula>$Z$261&lt;21</formula>
    </cfRule>
  </conditionalFormatting>
  <conditionalFormatting sqref="R51:V51">
    <cfRule type="expression" dxfId="1500" priority="688">
      <formula>$D$47="- Select UKRI funder -"</formula>
    </cfRule>
  </conditionalFormatting>
  <conditionalFormatting sqref="V53">
    <cfRule type="expression" dxfId="1499" priority="685" stopIfTrue="1">
      <formula>$Z$261&lt;21</formula>
    </cfRule>
  </conditionalFormatting>
  <conditionalFormatting sqref="R53:V53">
    <cfRule type="expression" dxfId="1498" priority="686">
      <formula>$D$47="- Select UKRI funder -"</formula>
    </cfRule>
  </conditionalFormatting>
  <conditionalFormatting sqref="V55">
    <cfRule type="expression" dxfId="1497" priority="683" stopIfTrue="1">
      <formula>$Z$261&lt;21</formula>
    </cfRule>
  </conditionalFormatting>
  <conditionalFormatting sqref="R55:V55">
    <cfRule type="expression" dxfId="1496" priority="684">
      <formula>$D$47="- Select UKRI funder -"</formula>
    </cfRule>
  </conditionalFormatting>
  <conditionalFormatting sqref="V37">
    <cfRule type="expression" dxfId="1495" priority="681" stopIfTrue="1">
      <formula>$Z$261&lt;21</formula>
    </cfRule>
  </conditionalFormatting>
  <conditionalFormatting sqref="R37:V37">
    <cfRule type="expression" dxfId="1494" priority="682">
      <formula>$D$37="- Select UKRI funder -"</formula>
    </cfRule>
  </conditionalFormatting>
  <conditionalFormatting sqref="V39">
    <cfRule type="expression" dxfId="1493" priority="679" stopIfTrue="1">
      <formula>$Z$261&lt;21</formula>
    </cfRule>
  </conditionalFormatting>
  <conditionalFormatting sqref="R39:V39">
    <cfRule type="expression" dxfId="1492" priority="680">
      <formula>$D$37="- Select UKRI funder -"</formula>
    </cfRule>
  </conditionalFormatting>
  <conditionalFormatting sqref="V41">
    <cfRule type="expression" dxfId="1491" priority="677" stopIfTrue="1">
      <formula>$Z$261&lt;21</formula>
    </cfRule>
  </conditionalFormatting>
  <conditionalFormatting sqref="R41:V41">
    <cfRule type="expression" dxfId="1490" priority="678">
      <formula>$D$37="- Select UKRI funder -"</formula>
    </cfRule>
  </conditionalFormatting>
  <conditionalFormatting sqref="V43">
    <cfRule type="expression" dxfId="1489" priority="675" stopIfTrue="1">
      <formula>$Z$261&lt;21</formula>
    </cfRule>
  </conditionalFormatting>
  <conditionalFormatting sqref="R43:V43">
    <cfRule type="expression" dxfId="1488" priority="676">
      <formula>$D$37="- Select UKRI funder -"</formula>
    </cfRule>
  </conditionalFormatting>
  <conditionalFormatting sqref="V45">
    <cfRule type="expression" dxfId="1487" priority="673" stopIfTrue="1">
      <formula>$Z$261&lt;21</formula>
    </cfRule>
  </conditionalFormatting>
  <conditionalFormatting sqref="R45:V45">
    <cfRule type="expression" dxfId="1486" priority="674">
      <formula>$D$37="- Select UKRI funder -"</formula>
    </cfRule>
  </conditionalFormatting>
  <conditionalFormatting sqref="V57">
    <cfRule type="expression" dxfId="1485" priority="671" stopIfTrue="1">
      <formula>$Z$261&lt;21</formula>
    </cfRule>
  </conditionalFormatting>
  <conditionalFormatting sqref="R57:V57">
    <cfRule type="expression" dxfId="1484" priority="672">
      <formula>$D$57="- Select UKRI funder -"</formula>
    </cfRule>
  </conditionalFormatting>
  <conditionalFormatting sqref="V59">
    <cfRule type="expression" dxfId="1483" priority="669" stopIfTrue="1">
      <formula>$Z$261&lt;21</formula>
    </cfRule>
  </conditionalFormatting>
  <conditionalFormatting sqref="R59:V59">
    <cfRule type="expression" dxfId="1482" priority="670">
      <formula>$D$57="- Select UKRI funder -"</formula>
    </cfRule>
  </conditionalFormatting>
  <conditionalFormatting sqref="V61">
    <cfRule type="expression" dxfId="1481" priority="667" stopIfTrue="1">
      <formula>$Z$261&lt;21</formula>
    </cfRule>
  </conditionalFormatting>
  <conditionalFormatting sqref="R61:V61">
    <cfRule type="expression" dxfId="1480" priority="668">
      <formula>$D$57="- Select UKRI funder -"</formula>
    </cfRule>
  </conditionalFormatting>
  <conditionalFormatting sqref="V63">
    <cfRule type="expression" dxfId="1479" priority="665" stopIfTrue="1">
      <formula>$Z$261&lt;21</formula>
    </cfRule>
  </conditionalFormatting>
  <conditionalFormatting sqref="R63:V63">
    <cfRule type="expression" dxfId="1478" priority="666">
      <formula>$D$57="- Select UKRI funder -"</formula>
    </cfRule>
  </conditionalFormatting>
  <conditionalFormatting sqref="V65">
    <cfRule type="expression" dxfId="1477" priority="663" stopIfTrue="1">
      <formula>$Z$261&lt;21</formula>
    </cfRule>
  </conditionalFormatting>
  <conditionalFormatting sqref="R65:V65">
    <cfRule type="expression" dxfId="1476" priority="664">
      <formula>$D$57="- Select UKRI funder -"</formula>
    </cfRule>
  </conditionalFormatting>
  <conditionalFormatting sqref="V67">
    <cfRule type="expression" dxfId="1475" priority="661" stopIfTrue="1">
      <formula>$Z$261&lt;21</formula>
    </cfRule>
  </conditionalFormatting>
  <conditionalFormatting sqref="R67:V67">
    <cfRule type="expression" dxfId="1474" priority="662">
      <formula>$D$67="- Select UKRI funder -"</formula>
    </cfRule>
  </conditionalFormatting>
  <conditionalFormatting sqref="V69">
    <cfRule type="expression" dxfId="1473" priority="659" stopIfTrue="1">
      <formula>$Z$261&lt;21</formula>
    </cfRule>
  </conditionalFormatting>
  <conditionalFormatting sqref="R69:V69">
    <cfRule type="expression" dxfId="1472" priority="660">
      <formula>$D$67="- Select UKRI funder -"</formula>
    </cfRule>
  </conditionalFormatting>
  <conditionalFormatting sqref="V71">
    <cfRule type="expression" dxfId="1471" priority="657" stopIfTrue="1">
      <formula>$Z$261&lt;21</formula>
    </cfRule>
  </conditionalFormatting>
  <conditionalFormatting sqref="R71:V71">
    <cfRule type="expression" dxfId="1470" priority="658">
      <formula>$D$67="- Select UKRI funder -"</formula>
    </cfRule>
  </conditionalFormatting>
  <conditionalFormatting sqref="V73">
    <cfRule type="expression" dxfId="1469" priority="655" stopIfTrue="1">
      <formula>$Z$261&lt;21</formula>
    </cfRule>
  </conditionalFormatting>
  <conditionalFormatting sqref="R73:V73">
    <cfRule type="expression" dxfId="1468" priority="656">
      <formula>$D$67="- Select UKRI funder -"</formula>
    </cfRule>
  </conditionalFormatting>
  <conditionalFormatting sqref="V75">
    <cfRule type="expression" dxfId="1467" priority="653" stopIfTrue="1">
      <formula>$Z$261&lt;21</formula>
    </cfRule>
  </conditionalFormatting>
  <conditionalFormatting sqref="R75:V75">
    <cfRule type="expression" dxfId="1466" priority="654">
      <formula>$D$67="- Select UKRI funder -"</formula>
    </cfRule>
  </conditionalFormatting>
  <conditionalFormatting sqref="V77">
    <cfRule type="expression" dxfId="1465" priority="651" stopIfTrue="1">
      <formula>$Z$261&lt;21</formula>
    </cfRule>
  </conditionalFormatting>
  <conditionalFormatting sqref="R77:V77">
    <cfRule type="expression" dxfId="1464" priority="652">
      <formula>$D$77="- Select UKRI funder -"</formula>
    </cfRule>
  </conditionalFormatting>
  <conditionalFormatting sqref="V79">
    <cfRule type="expression" dxfId="1463" priority="649" stopIfTrue="1">
      <formula>$Z$261&lt;21</formula>
    </cfRule>
  </conditionalFormatting>
  <conditionalFormatting sqref="R79:V79">
    <cfRule type="expression" dxfId="1462" priority="650">
      <formula>$D$77="- Select UKRI funder -"</formula>
    </cfRule>
  </conditionalFormatting>
  <conditionalFormatting sqref="V81">
    <cfRule type="expression" dxfId="1461" priority="647" stopIfTrue="1">
      <formula>$Z$261&lt;21</formula>
    </cfRule>
  </conditionalFormatting>
  <conditionalFormatting sqref="R81:V81">
    <cfRule type="expression" dxfId="1460" priority="648">
      <formula>$D$77="- Select UKRI funder -"</formula>
    </cfRule>
  </conditionalFormatting>
  <conditionalFormatting sqref="V83">
    <cfRule type="expression" dxfId="1459" priority="645" stopIfTrue="1">
      <formula>$Z$261&lt;21</formula>
    </cfRule>
  </conditionalFormatting>
  <conditionalFormatting sqref="R83:V83">
    <cfRule type="expression" dxfId="1458" priority="646">
      <formula>$D$77="- Select UKRI funder -"</formula>
    </cfRule>
  </conditionalFormatting>
  <conditionalFormatting sqref="V85">
    <cfRule type="expression" dxfId="1457" priority="643" stopIfTrue="1">
      <formula>$Z$261&lt;21</formula>
    </cfRule>
  </conditionalFormatting>
  <conditionalFormatting sqref="R85:V85">
    <cfRule type="expression" dxfId="1456" priority="644">
      <formula>$D$77="- Select UKRI funder -"</formula>
    </cfRule>
  </conditionalFormatting>
  <conditionalFormatting sqref="V94">
    <cfRule type="expression" dxfId="1455" priority="641" stopIfTrue="1">
      <formula>$Z$261&lt;21</formula>
    </cfRule>
  </conditionalFormatting>
  <conditionalFormatting sqref="R94:V94">
    <cfRule type="expression" dxfId="1454" priority="642">
      <formula>$D$94="- Select EU funder -"</formula>
    </cfRule>
  </conditionalFormatting>
  <conditionalFormatting sqref="Y37:Y258">
    <cfRule type="cellIs" dxfId="1453" priority="639" operator="greaterThan">
      <formula>$W37</formula>
    </cfRule>
    <cfRule type="cellIs" dxfId="1452" priority="640" operator="lessThan">
      <formula>$W37</formula>
    </cfRule>
  </conditionalFormatting>
  <conditionalFormatting sqref="N39">
    <cfRule type="expression" dxfId="1451" priority="636" stopIfTrue="1">
      <formula>$D$37="- Select UKRI funder -"</formula>
    </cfRule>
  </conditionalFormatting>
  <conditionalFormatting sqref="N39">
    <cfRule type="notContainsBlanks" dxfId="1450" priority="637" stopIfTrue="1">
      <formula>LEN(TRIM(N39))&gt;0</formula>
    </cfRule>
  </conditionalFormatting>
  <conditionalFormatting sqref="N39">
    <cfRule type="expression" dxfId="1449" priority="638">
      <formula>$W39&gt;0</formula>
    </cfRule>
  </conditionalFormatting>
  <conditionalFormatting sqref="N41">
    <cfRule type="expression" dxfId="1448" priority="633" stopIfTrue="1">
      <formula>$D$37="- Select UKRI funder -"</formula>
    </cfRule>
  </conditionalFormatting>
  <conditionalFormatting sqref="N41">
    <cfRule type="notContainsBlanks" dxfId="1447" priority="634" stopIfTrue="1">
      <formula>LEN(TRIM(N41))&gt;0</formula>
    </cfRule>
  </conditionalFormatting>
  <conditionalFormatting sqref="N41">
    <cfRule type="expression" dxfId="1446" priority="635">
      <formula>$W41&gt;0</formula>
    </cfRule>
  </conditionalFormatting>
  <conditionalFormatting sqref="N43">
    <cfRule type="expression" dxfId="1445" priority="630" stopIfTrue="1">
      <formula>$D$37="- Select UKRI funder -"</formula>
    </cfRule>
  </conditionalFormatting>
  <conditionalFormatting sqref="N43">
    <cfRule type="notContainsBlanks" dxfId="1444" priority="631" stopIfTrue="1">
      <formula>LEN(TRIM(N43))&gt;0</formula>
    </cfRule>
  </conditionalFormatting>
  <conditionalFormatting sqref="N43">
    <cfRule type="expression" dxfId="1443" priority="632">
      <formula>$W43&gt;0</formula>
    </cfRule>
  </conditionalFormatting>
  <conditionalFormatting sqref="N45">
    <cfRule type="expression" dxfId="1442" priority="627" stopIfTrue="1">
      <formula>$D$37="- Select UKRI funder -"</formula>
    </cfRule>
  </conditionalFormatting>
  <conditionalFormatting sqref="N45">
    <cfRule type="notContainsBlanks" dxfId="1441" priority="628" stopIfTrue="1">
      <formula>LEN(TRIM(N45))&gt;0</formula>
    </cfRule>
  </conditionalFormatting>
  <conditionalFormatting sqref="N45">
    <cfRule type="expression" dxfId="1440" priority="629">
      <formula>$W45&gt;0</formula>
    </cfRule>
  </conditionalFormatting>
  <conditionalFormatting sqref="N47">
    <cfRule type="expression" dxfId="1439" priority="624" stopIfTrue="1">
      <formula>$D$47="- Select UKRI funder -"</formula>
    </cfRule>
  </conditionalFormatting>
  <conditionalFormatting sqref="N47">
    <cfRule type="notContainsBlanks" dxfId="1438" priority="625" stopIfTrue="1">
      <formula>LEN(TRIM(N47))&gt;0</formula>
    </cfRule>
  </conditionalFormatting>
  <conditionalFormatting sqref="N47">
    <cfRule type="expression" dxfId="1437" priority="626">
      <formula>$W47&gt;0</formula>
    </cfRule>
  </conditionalFormatting>
  <conditionalFormatting sqref="N49">
    <cfRule type="expression" dxfId="1436" priority="621" stopIfTrue="1">
      <formula>$D$47="- Select UKRI funder -"</formula>
    </cfRule>
  </conditionalFormatting>
  <conditionalFormatting sqref="N49">
    <cfRule type="notContainsBlanks" dxfId="1435" priority="622" stopIfTrue="1">
      <formula>LEN(TRIM(N49))&gt;0</formula>
    </cfRule>
  </conditionalFormatting>
  <conditionalFormatting sqref="N49">
    <cfRule type="expression" dxfId="1434" priority="623">
      <formula>$W49&gt;0</formula>
    </cfRule>
  </conditionalFormatting>
  <conditionalFormatting sqref="N51">
    <cfRule type="expression" dxfId="1433" priority="618" stopIfTrue="1">
      <formula>$D$47="- Select UKRI funder -"</formula>
    </cfRule>
  </conditionalFormatting>
  <conditionalFormatting sqref="N51">
    <cfRule type="notContainsBlanks" dxfId="1432" priority="619" stopIfTrue="1">
      <formula>LEN(TRIM(N51))&gt;0</formula>
    </cfRule>
  </conditionalFormatting>
  <conditionalFormatting sqref="N51">
    <cfRule type="expression" dxfId="1431" priority="620">
      <formula>$W51&gt;0</formula>
    </cfRule>
  </conditionalFormatting>
  <conditionalFormatting sqref="N53">
    <cfRule type="expression" dxfId="1430" priority="615" stopIfTrue="1">
      <formula>$D$47="- Select UKRI funder -"</formula>
    </cfRule>
  </conditionalFormatting>
  <conditionalFormatting sqref="N53">
    <cfRule type="notContainsBlanks" dxfId="1429" priority="616" stopIfTrue="1">
      <formula>LEN(TRIM(N53))&gt;0</formula>
    </cfRule>
  </conditionalFormatting>
  <conditionalFormatting sqref="N53">
    <cfRule type="expression" dxfId="1428" priority="617">
      <formula>$W53&gt;0</formula>
    </cfRule>
  </conditionalFormatting>
  <conditionalFormatting sqref="N55">
    <cfRule type="expression" dxfId="1427" priority="612" stopIfTrue="1">
      <formula>$D$47="- Select UKRI funder -"</formula>
    </cfRule>
  </conditionalFormatting>
  <conditionalFormatting sqref="N55">
    <cfRule type="notContainsBlanks" dxfId="1426" priority="613" stopIfTrue="1">
      <formula>LEN(TRIM(N55))&gt;0</formula>
    </cfRule>
  </conditionalFormatting>
  <conditionalFormatting sqref="N55">
    <cfRule type="expression" dxfId="1425" priority="614">
      <formula>$W55&gt;0</formula>
    </cfRule>
  </conditionalFormatting>
  <conditionalFormatting sqref="N57">
    <cfRule type="expression" dxfId="1424" priority="609" stopIfTrue="1">
      <formula>$D$57="- Select UKRI funder -"</formula>
    </cfRule>
  </conditionalFormatting>
  <conditionalFormatting sqref="N57">
    <cfRule type="notContainsBlanks" dxfId="1423" priority="610" stopIfTrue="1">
      <formula>LEN(TRIM(N57))&gt;0</formula>
    </cfRule>
  </conditionalFormatting>
  <conditionalFormatting sqref="N57">
    <cfRule type="expression" dxfId="1422" priority="611">
      <formula>$W57&gt;0</formula>
    </cfRule>
  </conditionalFormatting>
  <conditionalFormatting sqref="N59">
    <cfRule type="expression" dxfId="1421" priority="606" stopIfTrue="1">
      <formula>$D$57="- Select UKRI funder -"</formula>
    </cfRule>
  </conditionalFormatting>
  <conditionalFormatting sqref="N59">
    <cfRule type="notContainsBlanks" dxfId="1420" priority="607" stopIfTrue="1">
      <formula>LEN(TRIM(N59))&gt;0</formula>
    </cfRule>
  </conditionalFormatting>
  <conditionalFormatting sqref="N59">
    <cfRule type="expression" dxfId="1419" priority="608">
      <formula>$W59&gt;0</formula>
    </cfRule>
  </conditionalFormatting>
  <conditionalFormatting sqref="N61">
    <cfRule type="expression" dxfId="1418" priority="603" stopIfTrue="1">
      <formula>$D$57="- Select UKRI funder -"</formula>
    </cfRule>
  </conditionalFormatting>
  <conditionalFormatting sqref="N61">
    <cfRule type="notContainsBlanks" dxfId="1417" priority="604" stopIfTrue="1">
      <formula>LEN(TRIM(N61))&gt;0</formula>
    </cfRule>
  </conditionalFormatting>
  <conditionalFormatting sqref="N61">
    <cfRule type="expression" dxfId="1416" priority="605">
      <formula>$W61&gt;0</formula>
    </cfRule>
  </conditionalFormatting>
  <conditionalFormatting sqref="N63">
    <cfRule type="expression" dxfId="1415" priority="600" stopIfTrue="1">
      <formula>$D$57="- Select UKRI funder -"</formula>
    </cfRule>
  </conditionalFormatting>
  <conditionalFormatting sqref="N63">
    <cfRule type="notContainsBlanks" dxfId="1414" priority="601" stopIfTrue="1">
      <formula>LEN(TRIM(N63))&gt;0</formula>
    </cfRule>
  </conditionalFormatting>
  <conditionalFormatting sqref="N63">
    <cfRule type="expression" dxfId="1413" priority="602">
      <formula>$W63&gt;0</formula>
    </cfRule>
  </conditionalFormatting>
  <conditionalFormatting sqref="N65">
    <cfRule type="expression" dxfId="1412" priority="597" stopIfTrue="1">
      <formula>$D$57="- Select UKRI funder -"</formula>
    </cfRule>
  </conditionalFormatting>
  <conditionalFormatting sqref="N65">
    <cfRule type="notContainsBlanks" dxfId="1411" priority="598" stopIfTrue="1">
      <formula>LEN(TRIM(N65))&gt;0</formula>
    </cfRule>
  </conditionalFormatting>
  <conditionalFormatting sqref="N65">
    <cfRule type="expression" dxfId="1410" priority="599">
      <formula>$W65&gt;0</formula>
    </cfRule>
  </conditionalFormatting>
  <conditionalFormatting sqref="N67">
    <cfRule type="expression" dxfId="1409" priority="594" stopIfTrue="1">
      <formula>$D$67="- Select UKRI funder -"</formula>
    </cfRule>
  </conditionalFormatting>
  <conditionalFormatting sqref="N67">
    <cfRule type="notContainsBlanks" dxfId="1408" priority="595" stopIfTrue="1">
      <formula>LEN(TRIM(N67))&gt;0</formula>
    </cfRule>
  </conditionalFormatting>
  <conditionalFormatting sqref="N67">
    <cfRule type="expression" dxfId="1407" priority="596">
      <formula>$W67&gt;0</formula>
    </cfRule>
  </conditionalFormatting>
  <conditionalFormatting sqref="N69">
    <cfRule type="expression" dxfId="1406" priority="591" stopIfTrue="1">
      <formula>$D$67="- Select UKRI funder -"</formula>
    </cfRule>
  </conditionalFormatting>
  <conditionalFormatting sqref="N69">
    <cfRule type="notContainsBlanks" dxfId="1405" priority="592" stopIfTrue="1">
      <formula>LEN(TRIM(N69))&gt;0</formula>
    </cfRule>
  </conditionalFormatting>
  <conditionalFormatting sqref="N69">
    <cfRule type="expression" dxfId="1404" priority="593">
      <formula>$W69&gt;0</formula>
    </cfRule>
  </conditionalFormatting>
  <conditionalFormatting sqref="N71">
    <cfRule type="expression" dxfId="1403" priority="588" stopIfTrue="1">
      <formula>$D$67="- Select UKRI funder -"</formula>
    </cfRule>
  </conditionalFormatting>
  <conditionalFormatting sqref="N71">
    <cfRule type="notContainsBlanks" dxfId="1402" priority="589" stopIfTrue="1">
      <formula>LEN(TRIM(N71))&gt;0</formula>
    </cfRule>
  </conditionalFormatting>
  <conditionalFormatting sqref="N71">
    <cfRule type="expression" dxfId="1401" priority="590">
      <formula>$W71&gt;0</formula>
    </cfRule>
  </conditionalFormatting>
  <conditionalFormatting sqref="N73">
    <cfRule type="expression" dxfId="1400" priority="585" stopIfTrue="1">
      <formula>$D$67="- Select UKRI funder -"</formula>
    </cfRule>
  </conditionalFormatting>
  <conditionalFormatting sqref="N73">
    <cfRule type="notContainsBlanks" dxfId="1399" priority="586" stopIfTrue="1">
      <formula>LEN(TRIM(N73))&gt;0</formula>
    </cfRule>
  </conditionalFormatting>
  <conditionalFormatting sqref="N73">
    <cfRule type="expression" dxfId="1398" priority="587">
      <formula>$W73&gt;0</formula>
    </cfRule>
  </conditionalFormatting>
  <conditionalFormatting sqref="N75">
    <cfRule type="expression" dxfId="1397" priority="582" stopIfTrue="1">
      <formula>$D$67="- Select UKRI funder -"</formula>
    </cfRule>
  </conditionalFormatting>
  <conditionalFormatting sqref="N75">
    <cfRule type="notContainsBlanks" dxfId="1396" priority="583" stopIfTrue="1">
      <formula>LEN(TRIM(N75))&gt;0</formula>
    </cfRule>
  </conditionalFormatting>
  <conditionalFormatting sqref="N75">
    <cfRule type="expression" dxfId="1395" priority="584">
      <formula>$W75&gt;0</formula>
    </cfRule>
  </conditionalFormatting>
  <conditionalFormatting sqref="N77">
    <cfRule type="expression" dxfId="1394" priority="579" stopIfTrue="1">
      <formula>$D$77="- Select UKRI funder -"</formula>
    </cfRule>
  </conditionalFormatting>
  <conditionalFormatting sqref="N77">
    <cfRule type="notContainsBlanks" dxfId="1393" priority="580" stopIfTrue="1">
      <formula>LEN(TRIM(N77))&gt;0</formula>
    </cfRule>
  </conditionalFormatting>
  <conditionalFormatting sqref="N77">
    <cfRule type="expression" dxfId="1392" priority="581">
      <formula>$W77&gt;0</formula>
    </cfRule>
  </conditionalFormatting>
  <conditionalFormatting sqref="N79">
    <cfRule type="expression" dxfId="1391" priority="576" stopIfTrue="1">
      <formula>$D$77="- Select UKRI funder -"</formula>
    </cfRule>
  </conditionalFormatting>
  <conditionalFormatting sqref="N79">
    <cfRule type="notContainsBlanks" dxfId="1390" priority="577" stopIfTrue="1">
      <formula>LEN(TRIM(N79))&gt;0</formula>
    </cfRule>
  </conditionalFormatting>
  <conditionalFormatting sqref="N79">
    <cfRule type="expression" dxfId="1389" priority="578">
      <formula>$W79&gt;0</formula>
    </cfRule>
  </conditionalFormatting>
  <conditionalFormatting sqref="N81">
    <cfRule type="expression" dxfId="1388" priority="573" stopIfTrue="1">
      <formula>$D$77="- Select UKRI funder -"</formula>
    </cfRule>
  </conditionalFormatting>
  <conditionalFormatting sqref="N81">
    <cfRule type="notContainsBlanks" dxfId="1387" priority="574" stopIfTrue="1">
      <formula>LEN(TRIM(N81))&gt;0</formula>
    </cfRule>
  </conditionalFormatting>
  <conditionalFormatting sqref="N81">
    <cfRule type="expression" dxfId="1386" priority="575">
      <formula>$W81&gt;0</formula>
    </cfRule>
  </conditionalFormatting>
  <conditionalFormatting sqref="N83">
    <cfRule type="expression" dxfId="1385" priority="570" stopIfTrue="1">
      <formula>$D$77="- Select UKRI funder -"</formula>
    </cfRule>
  </conditionalFormatting>
  <conditionalFormatting sqref="N83">
    <cfRule type="notContainsBlanks" dxfId="1384" priority="571" stopIfTrue="1">
      <formula>LEN(TRIM(N83))&gt;0</formula>
    </cfRule>
  </conditionalFormatting>
  <conditionalFormatting sqref="N83">
    <cfRule type="expression" dxfId="1383" priority="572">
      <formula>$W83&gt;0</formula>
    </cfRule>
  </conditionalFormatting>
  <conditionalFormatting sqref="N85">
    <cfRule type="expression" dxfId="1382" priority="567" stopIfTrue="1">
      <formula>$D$77="- Select UKRI funder -"</formula>
    </cfRule>
  </conditionalFormatting>
  <conditionalFormatting sqref="N85">
    <cfRule type="notContainsBlanks" dxfId="1381" priority="568" stopIfTrue="1">
      <formula>LEN(TRIM(N85))&gt;0</formula>
    </cfRule>
  </conditionalFormatting>
  <conditionalFormatting sqref="N85">
    <cfRule type="expression" dxfId="1380" priority="569">
      <formula>$W85&gt;0</formula>
    </cfRule>
  </conditionalFormatting>
  <conditionalFormatting sqref="V96">
    <cfRule type="expression" dxfId="1379" priority="565" stopIfTrue="1">
      <formula>$Z$261&lt;21</formula>
    </cfRule>
  </conditionalFormatting>
  <conditionalFormatting sqref="R96:V96">
    <cfRule type="expression" dxfId="1378" priority="566">
      <formula>$D$94="- Select EU funder -"</formula>
    </cfRule>
  </conditionalFormatting>
  <conditionalFormatting sqref="V98">
    <cfRule type="expression" dxfId="1377" priority="563" stopIfTrue="1">
      <formula>$Z$261&lt;21</formula>
    </cfRule>
  </conditionalFormatting>
  <conditionalFormatting sqref="R98:V98">
    <cfRule type="expression" dxfId="1376" priority="564">
      <formula>$D$94="- Select EU funder -"</formula>
    </cfRule>
  </conditionalFormatting>
  <conditionalFormatting sqref="V100">
    <cfRule type="expression" dxfId="1375" priority="561" stopIfTrue="1">
      <formula>$Z$261&lt;21</formula>
    </cfRule>
  </conditionalFormatting>
  <conditionalFormatting sqref="R100:V100">
    <cfRule type="expression" dxfId="1374" priority="562">
      <formula>$D$94="- Select EU funder -"</formula>
    </cfRule>
  </conditionalFormatting>
  <conditionalFormatting sqref="V102">
    <cfRule type="expression" dxfId="1373" priority="559" stopIfTrue="1">
      <formula>$Z$261&lt;21</formula>
    </cfRule>
  </conditionalFormatting>
  <conditionalFormatting sqref="R102:V102">
    <cfRule type="expression" dxfId="1372" priority="560">
      <formula>$D$94="- Select EU funder -"</formula>
    </cfRule>
  </conditionalFormatting>
  <conditionalFormatting sqref="V104">
    <cfRule type="expression" dxfId="1371" priority="557" stopIfTrue="1">
      <formula>$Z$261&lt;21</formula>
    </cfRule>
  </conditionalFormatting>
  <conditionalFormatting sqref="R104:V104">
    <cfRule type="expression" dxfId="1370" priority="558">
      <formula>$D$94="- Select EU funder -"</formula>
    </cfRule>
  </conditionalFormatting>
  <conditionalFormatting sqref="V106">
    <cfRule type="expression" dxfId="1369" priority="555" stopIfTrue="1">
      <formula>$Z$261&lt;21</formula>
    </cfRule>
  </conditionalFormatting>
  <conditionalFormatting sqref="R106:V106">
    <cfRule type="expression" dxfId="1368" priority="556">
      <formula>$D$94="- Select EU funder -"</formula>
    </cfRule>
  </conditionalFormatting>
  <conditionalFormatting sqref="V108">
    <cfRule type="expression" dxfId="1367" priority="553" stopIfTrue="1">
      <formula>$Z$261&lt;21</formula>
    </cfRule>
  </conditionalFormatting>
  <conditionalFormatting sqref="R108:V108">
    <cfRule type="expression" dxfId="1366" priority="554">
      <formula>$D$94="- Select EU funder -"</formula>
    </cfRule>
  </conditionalFormatting>
  <conditionalFormatting sqref="V110">
    <cfRule type="expression" dxfId="1365" priority="551" stopIfTrue="1">
      <formula>$Z$261&lt;21</formula>
    </cfRule>
  </conditionalFormatting>
  <conditionalFormatting sqref="R110:V110">
    <cfRule type="expression" dxfId="1364" priority="552">
      <formula>$D$94="- Select EU funder -"</formula>
    </cfRule>
  </conditionalFormatting>
  <conditionalFormatting sqref="V112">
    <cfRule type="expression" dxfId="1363" priority="549" stopIfTrue="1">
      <formula>$Z$261&lt;21</formula>
    </cfRule>
  </conditionalFormatting>
  <conditionalFormatting sqref="R112:V112">
    <cfRule type="expression" dxfId="1362" priority="550">
      <formula>$D$94="- Select EU funder -"</formula>
    </cfRule>
  </conditionalFormatting>
  <conditionalFormatting sqref="V114">
    <cfRule type="expression" dxfId="1361" priority="547" stopIfTrue="1">
      <formula>$Z$261&lt;21</formula>
    </cfRule>
  </conditionalFormatting>
  <conditionalFormatting sqref="R114:V114">
    <cfRule type="expression" dxfId="1360" priority="548">
      <formula>$D$94="- Select EU funder -"</formula>
    </cfRule>
  </conditionalFormatting>
  <conditionalFormatting sqref="V116">
    <cfRule type="expression" dxfId="1359" priority="545" stopIfTrue="1">
      <formula>$Z$261&lt;21</formula>
    </cfRule>
  </conditionalFormatting>
  <conditionalFormatting sqref="R116:V116">
    <cfRule type="expression" dxfId="1358" priority="546">
      <formula>$D$94="- Select EU funder -"</formula>
    </cfRule>
  </conditionalFormatting>
  <conditionalFormatting sqref="V118">
    <cfRule type="expression" dxfId="1357" priority="543" stopIfTrue="1">
      <formula>$Z$261&lt;21</formula>
    </cfRule>
  </conditionalFormatting>
  <conditionalFormatting sqref="R118:V118">
    <cfRule type="expression" dxfId="1356" priority="544">
      <formula>$D$94="- Select EU funder -"</formula>
    </cfRule>
  </conditionalFormatting>
  <conditionalFormatting sqref="V120">
    <cfRule type="expression" dxfId="1355" priority="541" stopIfTrue="1">
      <formula>$Z$261&lt;21</formula>
    </cfRule>
  </conditionalFormatting>
  <conditionalFormatting sqref="R120:V120">
    <cfRule type="expression" dxfId="1354" priority="542">
      <formula>$D$94="- Select EU funder -"</formula>
    </cfRule>
  </conditionalFormatting>
  <conditionalFormatting sqref="V122">
    <cfRule type="expression" dxfId="1353" priority="539" stopIfTrue="1">
      <formula>$Z$261&lt;21</formula>
    </cfRule>
  </conditionalFormatting>
  <conditionalFormatting sqref="R122:V122">
    <cfRule type="expression" dxfId="1352" priority="540">
      <formula>$D$94="- Select EU funder -"</formula>
    </cfRule>
  </conditionalFormatting>
  <conditionalFormatting sqref="V124">
    <cfRule type="expression" dxfId="1351" priority="537" stopIfTrue="1">
      <formula>$Z$261&lt;21</formula>
    </cfRule>
  </conditionalFormatting>
  <conditionalFormatting sqref="R124:V124">
    <cfRule type="expression" dxfId="1350" priority="538">
      <formula>$D$124="- Select EU funder -"</formula>
    </cfRule>
  </conditionalFormatting>
  <conditionalFormatting sqref="V126">
    <cfRule type="expression" dxfId="1349" priority="535" stopIfTrue="1">
      <formula>$Z$261&lt;21</formula>
    </cfRule>
  </conditionalFormatting>
  <conditionalFormatting sqref="R126:V126">
    <cfRule type="expression" dxfId="1348" priority="536">
      <formula>$D$124="- Select EU funder -"</formula>
    </cfRule>
  </conditionalFormatting>
  <conditionalFormatting sqref="V128">
    <cfRule type="expression" dxfId="1347" priority="533" stopIfTrue="1">
      <formula>$Z$261&lt;21</formula>
    </cfRule>
  </conditionalFormatting>
  <conditionalFormatting sqref="R128:V128">
    <cfRule type="expression" dxfId="1346" priority="534">
      <formula>$D$124="- Select EU funder -"</formula>
    </cfRule>
  </conditionalFormatting>
  <conditionalFormatting sqref="V130">
    <cfRule type="expression" dxfId="1345" priority="531" stopIfTrue="1">
      <formula>$Z$261&lt;21</formula>
    </cfRule>
  </conditionalFormatting>
  <conditionalFormatting sqref="R130:V130">
    <cfRule type="expression" dxfId="1344" priority="532">
      <formula>$D$124="- Select EU funder -"</formula>
    </cfRule>
  </conditionalFormatting>
  <conditionalFormatting sqref="V132">
    <cfRule type="expression" dxfId="1343" priority="529" stopIfTrue="1">
      <formula>$Z$261&lt;21</formula>
    </cfRule>
  </conditionalFormatting>
  <conditionalFormatting sqref="R132:V132">
    <cfRule type="expression" dxfId="1342" priority="530">
      <formula>$D$124="- Select EU funder -"</formula>
    </cfRule>
  </conditionalFormatting>
  <conditionalFormatting sqref="V134">
    <cfRule type="expression" dxfId="1341" priority="527" stopIfTrue="1">
      <formula>$Z$261&lt;21</formula>
    </cfRule>
  </conditionalFormatting>
  <conditionalFormatting sqref="R134:V134">
    <cfRule type="expression" dxfId="1340" priority="528">
      <formula>$D$124="- Select EU funder -"</formula>
    </cfRule>
  </conditionalFormatting>
  <conditionalFormatting sqref="V136">
    <cfRule type="expression" dxfId="1339" priority="525" stopIfTrue="1">
      <formula>$Z$261&lt;21</formula>
    </cfRule>
  </conditionalFormatting>
  <conditionalFormatting sqref="R136:V136">
    <cfRule type="expression" dxfId="1338" priority="526">
      <formula>$D$124="- Select EU funder -"</formula>
    </cfRule>
  </conditionalFormatting>
  <conditionalFormatting sqref="V138">
    <cfRule type="expression" dxfId="1337" priority="523" stopIfTrue="1">
      <formula>$Z$261&lt;21</formula>
    </cfRule>
  </conditionalFormatting>
  <conditionalFormatting sqref="R138:V138">
    <cfRule type="expression" dxfId="1336" priority="524">
      <formula>$D$124="- Select EU funder -"</formula>
    </cfRule>
  </conditionalFormatting>
  <conditionalFormatting sqref="V140">
    <cfRule type="expression" dxfId="1335" priority="521" stopIfTrue="1">
      <formula>$Z$261&lt;21</formula>
    </cfRule>
  </conditionalFormatting>
  <conditionalFormatting sqref="R140:V140">
    <cfRule type="expression" dxfId="1334" priority="522">
      <formula>$D$124="- Select EU funder -"</formula>
    </cfRule>
  </conditionalFormatting>
  <conditionalFormatting sqref="V142">
    <cfRule type="expression" dxfId="1333" priority="519" stopIfTrue="1">
      <formula>$Z$261&lt;21</formula>
    </cfRule>
  </conditionalFormatting>
  <conditionalFormatting sqref="R142:V142">
    <cfRule type="expression" dxfId="1332" priority="520">
      <formula>$D$124="- Select EU funder -"</formula>
    </cfRule>
  </conditionalFormatting>
  <conditionalFormatting sqref="V144">
    <cfRule type="expression" dxfId="1331" priority="517" stopIfTrue="1">
      <formula>$Z$261&lt;21</formula>
    </cfRule>
  </conditionalFormatting>
  <conditionalFormatting sqref="R144:V144">
    <cfRule type="expression" dxfId="1330" priority="518">
      <formula>$D$124="- Select EU funder -"</formula>
    </cfRule>
  </conditionalFormatting>
  <conditionalFormatting sqref="V146">
    <cfRule type="expression" dxfId="1329" priority="515" stopIfTrue="1">
      <formula>$Z$261&lt;21</formula>
    </cfRule>
  </conditionalFormatting>
  <conditionalFormatting sqref="R146:V146">
    <cfRule type="expression" dxfId="1328" priority="516">
      <formula>$D$124="- Select EU funder -"</formula>
    </cfRule>
  </conditionalFormatting>
  <conditionalFormatting sqref="V148">
    <cfRule type="expression" dxfId="1327" priority="513" stopIfTrue="1">
      <formula>$Z$261&lt;21</formula>
    </cfRule>
  </conditionalFormatting>
  <conditionalFormatting sqref="R148:V148">
    <cfRule type="expression" dxfId="1326" priority="514">
      <formula>$D$124="- Select EU funder -"</formula>
    </cfRule>
  </conditionalFormatting>
  <conditionalFormatting sqref="V150">
    <cfRule type="expression" dxfId="1325" priority="511" stopIfTrue="1">
      <formula>$Z$261&lt;21</formula>
    </cfRule>
  </conditionalFormatting>
  <conditionalFormatting sqref="R150:V150">
    <cfRule type="expression" dxfId="1324" priority="512">
      <formula>$D$124="- Select EU funder -"</formula>
    </cfRule>
  </conditionalFormatting>
  <conditionalFormatting sqref="V152">
    <cfRule type="expression" dxfId="1323" priority="509" stopIfTrue="1">
      <formula>$Z$261&lt;21</formula>
    </cfRule>
  </conditionalFormatting>
  <conditionalFormatting sqref="R152:V152">
    <cfRule type="expression" dxfId="1322" priority="510">
      <formula>$D$124="- Select EU funder -"</formula>
    </cfRule>
  </conditionalFormatting>
  <conditionalFormatting sqref="V154">
    <cfRule type="expression" dxfId="1321" priority="507" stopIfTrue="1">
      <formula>$Z$261&lt;21</formula>
    </cfRule>
  </conditionalFormatting>
  <conditionalFormatting sqref="R154:V154">
    <cfRule type="expression" dxfId="1320" priority="508">
      <formula>$D$154="- Select EU funder -"</formula>
    </cfRule>
  </conditionalFormatting>
  <conditionalFormatting sqref="V156">
    <cfRule type="expression" dxfId="1319" priority="505" stopIfTrue="1">
      <formula>$Z$261&lt;21</formula>
    </cfRule>
  </conditionalFormatting>
  <conditionalFormatting sqref="R156:V156">
    <cfRule type="expression" dxfId="1318" priority="506">
      <formula>$D$154="- Select EU funder -"</formula>
    </cfRule>
  </conditionalFormatting>
  <conditionalFormatting sqref="V158">
    <cfRule type="expression" dxfId="1317" priority="503" stopIfTrue="1">
      <formula>$Z$261&lt;21</formula>
    </cfRule>
  </conditionalFormatting>
  <conditionalFormatting sqref="R158:V158">
    <cfRule type="expression" dxfId="1316" priority="504">
      <formula>$D$154="- Select EU funder -"</formula>
    </cfRule>
  </conditionalFormatting>
  <conditionalFormatting sqref="V160">
    <cfRule type="expression" dxfId="1315" priority="501" stopIfTrue="1">
      <formula>$Z$261&lt;21</formula>
    </cfRule>
  </conditionalFormatting>
  <conditionalFormatting sqref="R160:V160">
    <cfRule type="expression" dxfId="1314" priority="502">
      <formula>$D$154="- Select EU funder -"</formula>
    </cfRule>
  </conditionalFormatting>
  <conditionalFormatting sqref="V162">
    <cfRule type="expression" dxfId="1313" priority="499" stopIfTrue="1">
      <formula>$Z$261&lt;21</formula>
    </cfRule>
  </conditionalFormatting>
  <conditionalFormatting sqref="R162:V162">
    <cfRule type="expression" dxfId="1312" priority="500">
      <formula>$D$154="- Select EU funder -"</formula>
    </cfRule>
  </conditionalFormatting>
  <conditionalFormatting sqref="V164">
    <cfRule type="expression" dxfId="1311" priority="497" stopIfTrue="1">
      <formula>$Z$261&lt;21</formula>
    </cfRule>
  </conditionalFormatting>
  <conditionalFormatting sqref="R164:V164">
    <cfRule type="expression" dxfId="1310" priority="498">
      <formula>$D$154="- Select EU funder -"</formula>
    </cfRule>
  </conditionalFormatting>
  <conditionalFormatting sqref="V166">
    <cfRule type="expression" dxfId="1309" priority="495" stopIfTrue="1">
      <formula>$Z$261&lt;21</formula>
    </cfRule>
  </conditionalFormatting>
  <conditionalFormatting sqref="R166:V166">
    <cfRule type="expression" dxfId="1308" priority="496">
      <formula>$D$154="- Select EU funder -"</formula>
    </cfRule>
  </conditionalFormatting>
  <conditionalFormatting sqref="V168">
    <cfRule type="expression" dxfId="1307" priority="493" stopIfTrue="1">
      <formula>$Z$261&lt;21</formula>
    </cfRule>
  </conditionalFormatting>
  <conditionalFormatting sqref="R168:V168">
    <cfRule type="expression" dxfId="1306" priority="494">
      <formula>$D$154="- Select EU funder -"</formula>
    </cfRule>
  </conditionalFormatting>
  <conditionalFormatting sqref="V170">
    <cfRule type="expression" dxfId="1305" priority="491" stopIfTrue="1">
      <formula>$Z$261&lt;21</formula>
    </cfRule>
  </conditionalFormatting>
  <conditionalFormatting sqref="R170:V170">
    <cfRule type="expression" dxfId="1304" priority="492">
      <formula>$D$154="- Select EU funder -"</formula>
    </cfRule>
  </conditionalFormatting>
  <conditionalFormatting sqref="V172">
    <cfRule type="expression" dxfId="1303" priority="489" stopIfTrue="1">
      <formula>$Z$261&lt;21</formula>
    </cfRule>
  </conditionalFormatting>
  <conditionalFormatting sqref="R172:V172">
    <cfRule type="expression" dxfId="1302" priority="490">
      <formula>$D$154="- Select EU funder -"</formula>
    </cfRule>
  </conditionalFormatting>
  <conditionalFormatting sqref="V174">
    <cfRule type="expression" dxfId="1301" priority="487" stopIfTrue="1">
      <formula>$Z$261&lt;21</formula>
    </cfRule>
  </conditionalFormatting>
  <conditionalFormatting sqref="R174:V174">
    <cfRule type="expression" dxfId="1300" priority="488">
      <formula>$D$154="- Select EU funder -"</formula>
    </cfRule>
  </conditionalFormatting>
  <conditionalFormatting sqref="V176">
    <cfRule type="expression" dxfId="1299" priority="485" stopIfTrue="1">
      <formula>$Z$261&lt;21</formula>
    </cfRule>
  </conditionalFormatting>
  <conditionalFormatting sqref="R176:V176">
    <cfRule type="expression" dxfId="1298" priority="486">
      <formula>$D$154="- Select EU funder -"</formula>
    </cfRule>
  </conditionalFormatting>
  <conditionalFormatting sqref="V178">
    <cfRule type="expression" dxfId="1297" priority="483" stopIfTrue="1">
      <formula>$Z$261&lt;21</formula>
    </cfRule>
  </conditionalFormatting>
  <conditionalFormatting sqref="R178:V178">
    <cfRule type="expression" dxfId="1296" priority="484">
      <formula>$D$154="- Select EU funder -"</formula>
    </cfRule>
  </conditionalFormatting>
  <conditionalFormatting sqref="V180">
    <cfRule type="expression" dxfId="1295" priority="481" stopIfTrue="1">
      <formula>$Z$261&lt;21</formula>
    </cfRule>
  </conditionalFormatting>
  <conditionalFormatting sqref="R180:V180">
    <cfRule type="expression" dxfId="1294" priority="482">
      <formula>$D$154="- Select EU funder -"</formula>
    </cfRule>
  </conditionalFormatting>
  <conditionalFormatting sqref="V182">
    <cfRule type="expression" dxfId="1293" priority="479" stopIfTrue="1">
      <formula>$Z$261&lt;21</formula>
    </cfRule>
  </conditionalFormatting>
  <conditionalFormatting sqref="R182:V182">
    <cfRule type="expression" dxfId="1292" priority="480">
      <formula>$D$154="- Select EU funder -"</formula>
    </cfRule>
  </conditionalFormatting>
  <conditionalFormatting sqref="V184">
    <cfRule type="expression" dxfId="1291" priority="477" stopIfTrue="1">
      <formula>$Z$261&lt;21</formula>
    </cfRule>
  </conditionalFormatting>
  <conditionalFormatting sqref="R184:V184">
    <cfRule type="expression" dxfId="1290" priority="478">
      <formula>$D$184="- Select EU funder -"</formula>
    </cfRule>
  </conditionalFormatting>
  <conditionalFormatting sqref="V186">
    <cfRule type="expression" dxfId="1289" priority="475" stopIfTrue="1">
      <formula>$Z$261&lt;21</formula>
    </cfRule>
  </conditionalFormatting>
  <conditionalFormatting sqref="R186:V186">
    <cfRule type="expression" dxfId="1288" priority="476">
      <formula>$D$184="- Select EU funder -"</formula>
    </cfRule>
  </conditionalFormatting>
  <conditionalFormatting sqref="V188">
    <cfRule type="expression" dxfId="1287" priority="473" stopIfTrue="1">
      <formula>$Z$261&lt;21</formula>
    </cfRule>
  </conditionalFormatting>
  <conditionalFormatting sqref="R188:V188">
    <cfRule type="expression" dxfId="1286" priority="474">
      <formula>$D$184="- Select EU funder -"</formula>
    </cfRule>
  </conditionalFormatting>
  <conditionalFormatting sqref="V190">
    <cfRule type="expression" dxfId="1285" priority="471" stopIfTrue="1">
      <formula>$Z$261&lt;21</formula>
    </cfRule>
  </conditionalFormatting>
  <conditionalFormatting sqref="R190:V190">
    <cfRule type="expression" dxfId="1284" priority="472">
      <formula>$D$184="- Select EU funder -"</formula>
    </cfRule>
  </conditionalFormatting>
  <conditionalFormatting sqref="V192">
    <cfRule type="expression" dxfId="1283" priority="469" stopIfTrue="1">
      <formula>$Z$261&lt;21</formula>
    </cfRule>
  </conditionalFormatting>
  <conditionalFormatting sqref="R192:V192">
    <cfRule type="expression" dxfId="1282" priority="470">
      <formula>$D$184="- Select EU funder -"</formula>
    </cfRule>
  </conditionalFormatting>
  <conditionalFormatting sqref="V194">
    <cfRule type="expression" dxfId="1281" priority="467" stopIfTrue="1">
      <formula>$Z$261&lt;21</formula>
    </cfRule>
  </conditionalFormatting>
  <conditionalFormatting sqref="R194:V194">
    <cfRule type="expression" dxfId="1280" priority="468">
      <formula>$D$184="- Select EU funder -"</formula>
    </cfRule>
  </conditionalFormatting>
  <conditionalFormatting sqref="V196">
    <cfRule type="expression" dxfId="1279" priority="465" stopIfTrue="1">
      <formula>$Z$261&lt;21</formula>
    </cfRule>
  </conditionalFormatting>
  <conditionalFormatting sqref="R196:V196">
    <cfRule type="expression" dxfId="1278" priority="466">
      <formula>$D$184="- Select EU funder -"</formula>
    </cfRule>
  </conditionalFormatting>
  <conditionalFormatting sqref="V198">
    <cfRule type="expression" dxfId="1277" priority="463" stopIfTrue="1">
      <formula>$Z$261&lt;21</formula>
    </cfRule>
  </conditionalFormatting>
  <conditionalFormatting sqref="R198:V198">
    <cfRule type="expression" dxfId="1276" priority="464">
      <formula>$D$184="- Select EU funder -"</formula>
    </cfRule>
  </conditionalFormatting>
  <conditionalFormatting sqref="V200">
    <cfRule type="expression" dxfId="1275" priority="461" stopIfTrue="1">
      <formula>$Z$261&lt;21</formula>
    </cfRule>
  </conditionalFormatting>
  <conditionalFormatting sqref="R200:V200">
    <cfRule type="expression" dxfId="1274" priority="462">
      <formula>$D$184="- Select EU funder -"</formula>
    </cfRule>
  </conditionalFormatting>
  <conditionalFormatting sqref="V202">
    <cfRule type="expression" dxfId="1273" priority="459" stopIfTrue="1">
      <formula>$Z$261&lt;21</formula>
    </cfRule>
  </conditionalFormatting>
  <conditionalFormatting sqref="R202:V202">
    <cfRule type="expression" dxfId="1272" priority="460">
      <formula>$D$184="- Select EU funder -"</formula>
    </cfRule>
  </conditionalFormatting>
  <conditionalFormatting sqref="V204">
    <cfRule type="expression" dxfId="1271" priority="457" stopIfTrue="1">
      <formula>$Z$261&lt;21</formula>
    </cfRule>
  </conditionalFormatting>
  <conditionalFormatting sqref="R204:V204">
    <cfRule type="expression" dxfId="1270" priority="458">
      <formula>$D$184="- Select EU funder -"</formula>
    </cfRule>
  </conditionalFormatting>
  <conditionalFormatting sqref="V206">
    <cfRule type="expression" dxfId="1269" priority="455" stopIfTrue="1">
      <formula>$Z$261&lt;21</formula>
    </cfRule>
  </conditionalFormatting>
  <conditionalFormatting sqref="R206:V206">
    <cfRule type="expression" dxfId="1268" priority="456">
      <formula>$D$184="- Select EU funder -"</formula>
    </cfRule>
  </conditionalFormatting>
  <conditionalFormatting sqref="V208">
    <cfRule type="expression" dxfId="1267" priority="453" stopIfTrue="1">
      <formula>$Z$261&lt;21</formula>
    </cfRule>
  </conditionalFormatting>
  <conditionalFormatting sqref="R208:V208">
    <cfRule type="expression" dxfId="1266" priority="454">
      <formula>$D$184="- Select EU funder -"</formula>
    </cfRule>
  </conditionalFormatting>
  <conditionalFormatting sqref="V210">
    <cfRule type="expression" dxfId="1265" priority="451" stopIfTrue="1">
      <formula>$Z$261&lt;21</formula>
    </cfRule>
  </conditionalFormatting>
  <conditionalFormatting sqref="R210:V210">
    <cfRule type="expression" dxfId="1264" priority="452">
      <formula>$D$184="- Select EU funder -"</formula>
    </cfRule>
  </conditionalFormatting>
  <conditionalFormatting sqref="V212">
    <cfRule type="expression" dxfId="1263" priority="449" stopIfTrue="1">
      <formula>$Z$261&lt;21</formula>
    </cfRule>
  </conditionalFormatting>
  <conditionalFormatting sqref="R212:V212">
    <cfRule type="expression" dxfId="1262" priority="450">
      <formula>$D$184="- Select EU funder -"</formula>
    </cfRule>
  </conditionalFormatting>
  <conditionalFormatting sqref="N94">
    <cfRule type="expression" dxfId="1261" priority="446" stopIfTrue="1">
      <formula>$D$94="- Select EU funder -"</formula>
    </cfRule>
  </conditionalFormatting>
  <conditionalFormatting sqref="N94">
    <cfRule type="notContainsBlanks" dxfId="1260" priority="447" stopIfTrue="1">
      <formula>LEN(TRIM(N94))&gt;0</formula>
    </cfRule>
  </conditionalFormatting>
  <conditionalFormatting sqref="N94">
    <cfRule type="expression" dxfId="1259" priority="448">
      <formula>$W94&gt;0</formula>
    </cfRule>
  </conditionalFormatting>
  <conditionalFormatting sqref="P94">
    <cfRule type="expression" dxfId="1258" priority="443" stopIfTrue="1">
      <formula>$D$94="- Select EU funder -"</formula>
    </cfRule>
  </conditionalFormatting>
  <conditionalFormatting sqref="P94">
    <cfRule type="containsText" dxfId="1257" priority="444" stopIfTrue="1" operator="containsText" text="WP">
      <formula>NOT(ISERROR(SEARCH("WP",P94)))</formula>
    </cfRule>
  </conditionalFormatting>
  <conditionalFormatting sqref="P94">
    <cfRule type="expression" dxfId="1256" priority="445">
      <formula>$W94&gt;0</formula>
    </cfRule>
  </conditionalFormatting>
  <conditionalFormatting sqref="N96">
    <cfRule type="expression" dxfId="1255" priority="440" stopIfTrue="1">
      <formula>$D$94="- Select EU funder -"</formula>
    </cfRule>
  </conditionalFormatting>
  <conditionalFormatting sqref="N96">
    <cfRule type="notContainsBlanks" dxfId="1254" priority="441" stopIfTrue="1">
      <formula>LEN(TRIM(N96))&gt;0</formula>
    </cfRule>
  </conditionalFormatting>
  <conditionalFormatting sqref="N96">
    <cfRule type="expression" dxfId="1253" priority="442">
      <formula>$W96&gt;0</formula>
    </cfRule>
  </conditionalFormatting>
  <conditionalFormatting sqref="P96">
    <cfRule type="expression" dxfId="1252" priority="437" stopIfTrue="1">
      <formula>$D$94="- Select EU funder -"</formula>
    </cfRule>
  </conditionalFormatting>
  <conditionalFormatting sqref="P96">
    <cfRule type="containsText" dxfId="1251" priority="438" stopIfTrue="1" operator="containsText" text="WP">
      <formula>NOT(ISERROR(SEARCH("WP",P96)))</formula>
    </cfRule>
  </conditionalFormatting>
  <conditionalFormatting sqref="P96">
    <cfRule type="expression" dxfId="1250" priority="439">
      <formula>$W96&gt;0</formula>
    </cfRule>
  </conditionalFormatting>
  <conditionalFormatting sqref="N98">
    <cfRule type="expression" dxfId="1249" priority="434" stopIfTrue="1">
      <formula>$D$94="- Select EU funder -"</formula>
    </cfRule>
  </conditionalFormatting>
  <conditionalFormatting sqref="N98">
    <cfRule type="notContainsBlanks" dxfId="1248" priority="435" stopIfTrue="1">
      <formula>LEN(TRIM(N98))&gt;0</formula>
    </cfRule>
  </conditionalFormatting>
  <conditionalFormatting sqref="N98">
    <cfRule type="expression" dxfId="1247" priority="436">
      <formula>$W98&gt;0</formula>
    </cfRule>
  </conditionalFormatting>
  <conditionalFormatting sqref="P98">
    <cfRule type="expression" dxfId="1246" priority="431" stopIfTrue="1">
      <formula>$D$94="- Select EU funder -"</formula>
    </cfRule>
  </conditionalFormatting>
  <conditionalFormatting sqref="P98">
    <cfRule type="containsText" dxfId="1245" priority="432" stopIfTrue="1" operator="containsText" text="WP">
      <formula>NOT(ISERROR(SEARCH("WP",P98)))</formula>
    </cfRule>
  </conditionalFormatting>
  <conditionalFormatting sqref="P98">
    <cfRule type="expression" dxfId="1244" priority="433">
      <formula>$W98&gt;0</formula>
    </cfRule>
  </conditionalFormatting>
  <conditionalFormatting sqref="N100">
    <cfRule type="expression" dxfId="1243" priority="428" stopIfTrue="1">
      <formula>$D$94="- Select EU funder -"</formula>
    </cfRule>
  </conditionalFormatting>
  <conditionalFormatting sqref="N100">
    <cfRule type="notContainsBlanks" dxfId="1242" priority="429" stopIfTrue="1">
      <formula>LEN(TRIM(N100))&gt;0</formula>
    </cfRule>
  </conditionalFormatting>
  <conditionalFormatting sqref="N100">
    <cfRule type="expression" dxfId="1241" priority="430">
      <formula>$W100&gt;0</formula>
    </cfRule>
  </conditionalFormatting>
  <conditionalFormatting sqref="P100">
    <cfRule type="expression" dxfId="1240" priority="425" stopIfTrue="1">
      <formula>$D$94="- Select EU funder -"</formula>
    </cfRule>
  </conditionalFormatting>
  <conditionalFormatting sqref="P100">
    <cfRule type="containsText" dxfId="1239" priority="426" stopIfTrue="1" operator="containsText" text="WP">
      <formula>NOT(ISERROR(SEARCH("WP",P100)))</formula>
    </cfRule>
  </conditionalFormatting>
  <conditionalFormatting sqref="P100">
    <cfRule type="expression" dxfId="1238" priority="427">
      <formula>$W100&gt;0</formula>
    </cfRule>
  </conditionalFormatting>
  <conditionalFormatting sqref="N102">
    <cfRule type="expression" dxfId="1237" priority="422" stopIfTrue="1">
      <formula>$D$94="- Select EU funder -"</formula>
    </cfRule>
  </conditionalFormatting>
  <conditionalFormatting sqref="N102">
    <cfRule type="notContainsBlanks" dxfId="1236" priority="423" stopIfTrue="1">
      <formula>LEN(TRIM(N102))&gt;0</formula>
    </cfRule>
  </conditionalFormatting>
  <conditionalFormatting sqref="N102">
    <cfRule type="expression" dxfId="1235" priority="424">
      <formula>$W102&gt;0</formula>
    </cfRule>
  </conditionalFormatting>
  <conditionalFormatting sqref="P102">
    <cfRule type="expression" dxfId="1234" priority="419" stopIfTrue="1">
      <formula>$D$94="- Select EU funder -"</formula>
    </cfRule>
  </conditionalFormatting>
  <conditionalFormatting sqref="P102">
    <cfRule type="containsText" dxfId="1233" priority="420" stopIfTrue="1" operator="containsText" text="WP">
      <formula>NOT(ISERROR(SEARCH("WP",P102)))</formula>
    </cfRule>
  </conditionalFormatting>
  <conditionalFormatting sqref="P102">
    <cfRule type="expression" dxfId="1232" priority="421">
      <formula>$W102&gt;0</formula>
    </cfRule>
  </conditionalFormatting>
  <conditionalFormatting sqref="N104">
    <cfRule type="expression" dxfId="1231" priority="416" stopIfTrue="1">
      <formula>$D$94="- Select EU funder -"</formula>
    </cfRule>
  </conditionalFormatting>
  <conditionalFormatting sqref="N104">
    <cfRule type="notContainsBlanks" dxfId="1230" priority="417" stopIfTrue="1">
      <formula>LEN(TRIM(N104))&gt;0</formula>
    </cfRule>
  </conditionalFormatting>
  <conditionalFormatting sqref="N104">
    <cfRule type="expression" dxfId="1229" priority="418">
      <formula>$W104&gt;0</formula>
    </cfRule>
  </conditionalFormatting>
  <conditionalFormatting sqref="P104">
    <cfRule type="expression" dxfId="1228" priority="413" stopIfTrue="1">
      <formula>$D$94="- Select EU funder -"</formula>
    </cfRule>
  </conditionalFormatting>
  <conditionalFormatting sqref="P104">
    <cfRule type="containsText" dxfId="1227" priority="414" stopIfTrue="1" operator="containsText" text="WP">
      <formula>NOT(ISERROR(SEARCH("WP",P104)))</formula>
    </cfRule>
  </conditionalFormatting>
  <conditionalFormatting sqref="P104">
    <cfRule type="expression" dxfId="1226" priority="415">
      <formula>$W104&gt;0</formula>
    </cfRule>
  </conditionalFormatting>
  <conditionalFormatting sqref="N106">
    <cfRule type="expression" dxfId="1225" priority="410" stopIfTrue="1">
      <formula>$D$94="- Select EU funder -"</formula>
    </cfRule>
  </conditionalFormatting>
  <conditionalFormatting sqref="N106">
    <cfRule type="notContainsBlanks" dxfId="1224" priority="411" stopIfTrue="1">
      <formula>LEN(TRIM(N106))&gt;0</formula>
    </cfRule>
  </conditionalFormatting>
  <conditionalFormatting sqref="N106">
    <cfRule type="expression" dxfId="1223" priority="412">
      <formula>$W106&gt;0</formula>
    </cfRule>
  </conditionalFormatting>
  <conditionalFormatting sqref="P106">
    <cfRule type="expression" dxfId="1222" priority="407" stopIfTrue="1">
      <formula>$D$94="- Select EU funder -"</formula>
    </cfRule>
  </conditionalFormatting>
  <conditionalFormatting sqref="P106">
    <cfRule type="containsText" dxfId="1221" priority="408" stopIfTrue="1" operator="containsText" text="WP">
      <formula>NOT(ISERROR(SEARCH("WP",P106)))</formula>
    </cfRule>
  </conditionalFormatting>
  <conditionalFormatting sqref="P106">
    <cfRule type="expression" dxfId="1220" priority="409">
      <formula>$W106&gt;0</formula>
    </cfRule>
  </conditionalFormatting>
  <conditionalFormatting sqref="N108">
    <cfRule type="expression" dxfId="1219" priority="404" stopIfTrue="1">
      <formula>$D$94="- Select EU funder -"</formula>
    </cfRule>
  </conditionalFormatting>
  <conditionalFormatting sqref="N108">
    <cfRule type="notContainsBlanks" dxfId="1218" priority="405" stopIfTrue="1">
      <formula>LEN(TRIM(N108))&gt;0</formula>
    </cfRule>
  </conditionalFormatting>
  <conditionalFormatting sqref="N108">
    <cfRule type="expression" dxfId="1217" priority="406">
      <formula>$W108&gt;0</formula>
    </cfRule>
  </conditionalFormatting>
  <conditionalFormatting sqref="P108">
    <cfRule type="expression" dxfId="1216" priority="401" stopIfTrue="1">
      <formula>$D$94="- Select EU funder -"</formula>
    </cfRule>
  </conditionalFormatting>
  <conditionalFormatting sqref="P108">
    <cfRule type="containsText" dxfId="1215" priority="402" stopIfTrue="1" operator="containsText" text="WP">
      <formula>NOT(ISERROR(SEARCH("WP",P108)))</formula>
    </cfRule>
  </conditionalFormatting>
  <conditionalFormatting sqref="P108">
    <cfRule type="expression" dxfId="1214" priority="403">
      <formula>$W108&gt;0</formula>
    </cfRule>
  </conditionalFormatting>
  <conditionalFormatting sqref="N110">
    <cfRule type="expression" dxfId="1213" priority="398" stopIfTrue="1">
      <formula>$D$94="- Select EU funder -"</formula>
    </cfRule>
  </conditionalFormatting>
  <conditionalFormatting sqref="N110">
    <cfRule type="notContainsBlanks" dxfId="1212" priority="399" stopIfTrue="1">
      <formula>LEN(TRIM(N110))&gt;0</formula>
    </cfRule>
  </conditionalFormatting>
  <conditionalFormatting sqref="N110">
    <cfRule type="expression" dxfId="1211" priority="400">
      <formula>$W110&gt;0</formula>
    </cfRule>
  </conditionalFormatting>
  <conditionalFormatting sqref="P110">
    <cfRule type="expression" dxfId="1210" priority="395" stopIfTrue="1">
      <formula>$D$94="- Select EU funder -"</formula>
    </cfRule>
  </conditionalFormatting>
  <conditionalFormatting sqref="P110">
    <cfRule type="containsText" dxfId="1209" priority="396" stopIfTrue="1" operator="containsText" text="WP">
      <formula>NOT(ISERROR(SEARCH("WP",P110)))</formula>
    </cfRule>
  </conditionalFormatting>
  <conditionalFormatting sqref="P110">
    <cfRule type="expression" dxfId="1208" priority="397">
      <formula>$W110&gt;0</formula>
    </cfRule>
  </conditionalFormatting>
  <conditionalFormatting sqref="N112">
    <cfRule type="expression" dxfId="1207" priority="392" stopIfTrue="1">
      <formula>$D$94="- Select EU funder -"</formula>
    </cfRule>
  </conditionalFormatting>
  <conditionalFormatting sqref="N112">
    <cfRule type="notContainsBlanks" dxfId="1206" priority="393" stopIfTrue="1">
      <formula>LEN(TRIM(N112))&gt;0</formula>
    </cfRule>
  </conditionalFormatting>
  <conditionalFormatting sqref="N112">
    <cfRule type="expression" dxfId="1205" priority="394">
      <formula>$W112&gt;0</formula>
    </cfRule>
  </conditionalFormatting>
  <conditionalFormatting sqref="P112">
    <cfRule type="expression" dxfId="1204" priority="389" stopIfTrue="1">
      <formula>$D$94="- Select EU funder -"</formula>
    </cfRule>
  </conditionalFormatting>
  <conditionalFormatting sqref="P112">
    <cfRule type="containsText" dxfId="1203" priority="390" stopIfTrue="1" operator="containsText" text="WP">
      <formula>NOT(ISERROR(SEARCH("WP",P112)))</formula>
    </cfRule>
  </conditionalFormatting>
  <conditionalFormatting sqref="P112">
    <cfRule type="expression" dxfId="1202" priority="391">
      <formula>$W112&gt;0</formula>
    </cfRule>
  </conditionalFormatting>
  <conditionalFormatting sqref="N114">
    <cfRule type="expression" dxfId="1201" priority="386" stopIfTrue="1">
      <formula>$D$94="- Select EU funder -"</formula>
    </cfRule>
  </conditionalFormatting>
  <conditionalFormatting sqref="N114">
    <cfRule type="notContainsBlanks" dxfId="1200" priority="387" stopIfTrue="1">
      <formula>LEN(TRIM(N114))&gt;0</formula>
    </cfRule>
  </conditionalFormatting>
  <conditionalFormatting sqref="N114">
    <cfRule type="expression" dxfId="1199" priority="388">
      <formula>$W114&gt;0</formula>
    </cfRule>
  </conditionalFormatting>
  <conditionalFormatting sqref="P114">
    <cfRule type="expression" dxfId="1198" priority="383" stopIfTrue="1">
      <formula>$D$94="- Select EU funder -"</formula>
    </cfRule>
  </conditionalFormatting>
  <conditionalFormatting sqref="P114">
    <cfRule type="containsText" dxfId="1197" priority="384" stopIfTrue="1" operator="containsText" text="WP">
      <formula>NOT(ISERROR(SEARCH("WP",P114)))</formula>
    </cfRule>
  </conditionalFormatting>
  <conditionalFormatting sqref="P114">
    <cfRule type="expression" dxfId="1196" priority="385">
      <formula>$W114&gt;0</formula>
    </cfRule>
  </conditionalFormatting>
  <conditionalFormatting sqref="N116">
    <cfRule type="expression" dxfId="1195" priority="380" stopIfTrue="1">
      <formula>$D$94="- Select EU funder -"</formula>
    </cfRule>
  </conditionalFormatting>
  <conditionalFormatting sqref="N116">
    <cfRule type="notContainsBlanks" dxfId="1194" priority="381" stopIfTrue="1">
      <formula>LEN(TRIM(N116))&gt;0</formula>
    </cfRule>
  </conditionalFormatting>
  <conditionalFormatting sqref="N116">
    <cfRule type="expression" dxfId="1193" priority="382">
      <formula>$W116&gt;0</formula>
    </cfRule>
  </conditionalFormatting>
  <conditionalFormatting sqref="P116">
    <cfRule type="expression" dxfId="1192" priority="377" stopIfTrue="1">
      <formula>$D$94="- Select EU funder -"</formula>
    </cfRule>
  </conditionalFormatting>
  <conditionalFormatting sqref="P116">
    <cfRule type="containsText" dxfId="1191" priority="378" stopIfTrue="1" operator="containsText" text="WP">
      <formula>NOT(ISERROR(SEARCH("WP",P116)))</formula>
    </cfRule>
  </conditionalFormatting>
  <conditionalFormatting sqref="P116">
    <cfRule type="expression" dxfId="1190" priority="379">
      <formula>$W116&gt;0</formula>
    </cfRule>
  </conditionalFormatting>
  <conditionalFormatting sqref="N118">
    <cfRule type="expression" dxfId="1189" priority="374" stopIfTrue="1">
      <formula>$D$94="- Select EU funder -"</formula>
    </cfRule>
  </conditionalFormatting>
  <conditionalFormatting sqref="N118">
    <cfRule type="notContainsBlanks" dxfId="1188" priority="375" stopIfTrue="1">
      <formula>LEN(TRIM(N118))&gt;0</formula>
    </cfRule>
  </conditionalFormatting>
  <conditionalFormatting sqref="N118">
    <cfRule type="expression" dxfId="1187" priority="376">
      <formula>$W118&gt;0</formula>
    </cfRule>
  </conditionalFormatting>
  <conditionalFormatting sqref="P118">
    <cfRule type="expression" dxfId="1186" priority="371" stopIfTrue="1">
      <formula>$D$94="- Select EU funder -"</formula>
    </cfRule>
  </conditionalFormatting>
  <conditionalFormatting sqref="P118">
    <cfRule type="containsText" dxfId="1185" priority="372" stopIfTrue="1" operator="containsText" text="WP">
      <formula>NOT(ISERROR(SEARCH("WP",P118)))</formula>
    </cfRule>
  </conditionalFormatting>
  <conditionalFormatting sqref="P118">
    <cfRule type="expression" dxfId="1184" priority="373">
      <formula>$W118&gt;0</formula>
    </cfRule>
  </conditionalFormatting>
  <conditionalFormatting sqref="N120">
    <cfRule type="expression" dxfId="1183" priority="368" stopIfTrue="1">
      <formula>$D$94="- Select EU funder -"</formula>
    </cfRule>
  </conditionalFormatting>
  <conditionalFormatting sqref="N120">
    <cfRule type="notContainsBlanks" dxfId="1182" priority="369" stopIfTrue="1">
      <formula>LEN(TRIM(N120))&gt;0</formula>
    </cfRule>
  </conditionalFormatting>
  <conditionalFormatting sqref="N120">
    <cfRule type="expression" dxfId="1181" priority="370">
      <formula>$W120&gt;0</formula>
    </cfRule>
  </conditionalFormatting>
  <conditionalFormatting sqref="P120">
    <cfRule type="expression" dxfId="1180" priority="365" stopIfTrue="1">
      <formula>$D$94="- Select EU funder -"</formula>
    </cfRule>
  </conditionalFormatting>
  <conditionalFormatting sqref="P120">
    <cfRule type="containsText" dxfId="1179" priority="366" stopIfTrue="1" operator="containsText" text="WP">
      <formula>NOT(ISERROR(SEARCH("WP",P120)))</formula>
    </cfRule>
  </conditionalFormatting>
  <conditionalFormatting sqref="P120">
    <cfRule type="expression" dxfId="1178" priority="367">
      <formula>$W120&gt;0</formula>
    </cfRule>
  </conditionalFormatting>
  <conditionalFormatting sqref="N122">
    <cfRule type="expression" dxfId="1177" priority="362" stopIfTrue="1">
      <formula>$D$94="- Select EU funder -"</formula>
    </cfRule>
  </conditionalFormatting>
  <conditionalFormatting sqref="N122">
    <cfRule type="notContainsBlanks" dxfId="1176" priority="363" stopIfTrue="1">
      <formula>LEN(TRIM(N122))&gt;0</formula>
    </cfRule>
  </conditionalFormatting>
  <conditionalFormatting sqref="N122">
    <cfRule type="expression" dxfId="1175" priority="364">
      <formula>$W122&gt;0</formula>
    </cfRule>
  </conditionalFormatting>
  <conditionalFormatting sqref="P122">
    <cfRule type="expression" dxfId="1174" priority="359" stopIfTrue="1">
      <formula>$D$94="- Select EU funder -"</formula>
    </cfRule>
  </conditionalFormatting>
  <conditionalFormatting sqref="P122">
    <cfRule type="containsText" dxfId="1173" priority="360" stopIfTrue="1" operator="containsText" text="WP">
      <formula>NOT(ISERROR(SEARCH("WP",P122)))</formula>
    </cfRule>
  </conditionalFormatting>
  <conditionalFormatting sqref="P122">
    <cfRule type="expression" dxfId="1172" priority="361">
      <formula>$W122&gt;0</formula>
    </cfRule>
  </conditionalFormatting>
  <conditionalFormatting sqref="N124">
    <cfRule type="expression" dxfId="1171" priority="356" stopIfTrue="1">
      <formula>$D$124="- Select EU funder -"</formula>
    </cfRule>
  </conditionalFormatting>
  <conditionalFormatting sqref="N124">
    <cfRule type="notContainsBlanks" dxfId="1170" priority="357" stopIfTrue="1">
      <formula>LEN(TRIM(N124))&gt;0</formula>
    </cfRule>
  </conditionalFormatting>
  <conditionalFormatting sqref="N124">
    <cfRule type="expression" dxfId="1169" priority="358">
      <formula>$W124&gt;0</formula>
    </cfRule>
  </conditionalFormatting>
  <conditionalFormatting sqref="P124">
    <cfRule type="expression" dxfId="1168" priority="353" stopIfTrue="1">
      <formula>$D$124="- Select EU funder -"</formula>
    </cfRule>
  </conditionalFormatting>
  <conditionalFormatting sqref="P124">
    <cfRule type="containsText" dxfId="1167" priority="354" stopIfTrue="1" operator="containsText" text="WP">
      <formula>NOT(ISERROR(SEARCH("WP",P124)))</formula>
    </cfRule>
  </conditionalFormatting>
  <conditionalFormatting sqref="P124">
    <cfRule type="expression" dxfId="1166" priority="355">
      <formula>$W124&gt;0</formula>
    </cfRule>
  </conditionalFormatting>
  <conditionalFormatting sqref="N126">
    <cfRule type="expression" dxfId="1165" priority="350" stopIfTrue="1">
      <formula>$D$124="- Select EU funder -"</formula>
    </cfRule>
  </conditionalFormatting>
  <conditionalFormatting sqref="N126">
    <cfRule type="notContainsBlanks" dxfId="1164" priority="351" stopIfTrue="1">
      <formula>LEN(TRIM(N126))&gt;0</formula>
    </cfRule>
  </conditionalFormatting>
  <conditionalFormatting sqref="N126">
    <cfRule type="expression" dxfId="1163" priority="352">
      <formula>$W126&gt;0</formula>
    </cfRule>
  </conditionalFormatting>
  <conditionalFormatting sqref="P126">
    <cfRule type="expression" dxfId="1162" priority="347" stopIfTrue="1">
      <formula>$D$124="- Select EU funder -"</formula>
    </cfRule>
  </conditionalFormatting>
  <conditionalFormatting sqref="P126">
    <cfRule type="containsText" dxfId="1161" priority="348" stopIfTrue="1" operator="containsText" text="WP">
      <formula>NOT(ISERROR(SEARCH("WP",P126)))</formula>
    </cfRule>
  </conditionalFormatting>
  <conditionalFormatting sqref="P126">
    <cfRule type="expression" dxfId="1160" priority="349">
      <formula>$W126&gt;0</formula>
    </cfRule>
  </conditionalFormatting>
  <conditionalFormatting sqref="N128">
    <cfRule type="expression" dxfId="1159" priority="344" stopIfTrue="1">
      <formula>$D$124="- Select EU funder -"</formula>
    </cfRule>
  </conditionalFormatting>
  <conditionalFormatting sqref="N128">
    <cfRule type="notContainsBlanks" dxfId="1158" priority="345" stopIfTrue="1">
      <formula>LEN(TRIM(N128))&gt;0</formula>
    </cfRule>
  </conditionalFormatting>
  <conditionalFormatting sqref="N128">
    <cfRule type="expression" dxfId="1157" priority="346">
      <formula>$W128&gt;0</formula>
    </cfRule>
  </conditionalFormatting>
  <conditionalFormatting sqref="P128">
    <cfRule type="expression" dxfId="1156" priority="341" stopIfTrue="1">
      <formula>$D$124="- Select EU funder -"</formula>
    </cfRule>
  </conditionalFormatting>
  <conditionalFormatting sqref="P128">
    <cfRule type="containsText" dxfId="1155" priority="342" stopIfTrue="1" operator="containsText" text="WP">
      <formula>NOT(ISERROR(SEARCH("WP",P128)))</formula>
    </cfRule>
  </conditionalFormatting>
  <conditionalFormatting sqref="P128">
    <cfRule type="expression" dxfId="1154" priority="343">
      <formula>$W128&gt;0</formula>
    </cfRule>
  </conditionalFormatting>
  <conditionalFormatting sqref="N130">
    <cfRule type="expression" dxfId="1153" priority="338" stopIfTrue="1">
      <formula>$D$124="- Select EU funder -"</formula>
    </cfRule>
  </conditionalFormatting>
  <conditionalFormatting sqref="N130">
    <cfRule type="notContainsBlanks" dxfId="1152" priority="339" stopIfTrue="1">
      <formula>LEN(TRIM(N130))&gt;0</formula>
    </cfRule>
  </conditionalFormatting>
  <conditionalFormatting sqref="N130">
    <cfRule type="expression" dxfId="1151" priority="340">
      <formula>$W130&gt;0</formula>
    </cfRule>
  </conditionalFormatting>
  <conditionalFormatting sqref="P130">
    <cfRule type="expression" dxfId="1150" priority="335" stopIfTrue="1">
      <formula>$D$124="- Select EU funder -"</formula>
    </cfRule>
  </conditionalFormatting>
  <conditionalFormatting sqref="P130">
    <cfRule type="containsText" dxfId="1149" priority="336" stopIfTrue="1" operator="containsText" text="WP">
      <formula>NOT(ISERROR(SEARCH("WP",P130)))</formula>
    </cfRule>
  </conditionalFormatting>
  <conditionalFormatting sqref="P130">
    <cfRule type="expression" dxfId="1148" priority="337">
      <formula>$W130&gt;0</formula>
    </cfRule>
  </conditionalFormatting>
  <conditionalFormatting sqref="N132">
    <cfRule type="expression" dxfId="1147" priority="332" stopIfTrue="1">
      <formula>$D$124="- Select EU funder -"</formula>
    </cfRule>
  </conditionalFormatting>
  <conditionalFormatting sqref="N132">
    <cfRule type="notContainsBlanks" dxfId="1146" priority="333" stopIfTrue="1">
      <formula>LEN(TRIM(N132))&gt;0</formula>
    </cfRule>
  </conditionalFormatting>
  <conditionalFormatting sqref="N132">
    <cfRule type="expression" dxfId="1145" priority="334">
      <formula>$W132&gt;0</formula>
    </cfRule>
  </conditionalFormatting>
  <conditionalFormatting sqref="P132">
    <cfRule type="expression" dxfId="1144" priority="329" stopIfTrue="1">
      <formula>$D$124="- Select EU funder -"</formula>
    </cfRule>
  </conditionalFormatting>
  <conditionalFormatting sqref="P132">
    <cfRule type="containsText" dxfId="1143" priority="330" stopIfTrue="1" operator="containsText" text="WP">
      <formula>NOT(ISERROR(SEARCH("WP",P132)))</formula>
    </cfRule>
  </conditionalFormatting>
  <conditionalFormatting sqref="P132">
    <cfRule type="expression" dxfId="1142" priority="331">
      <formula>$W132&gt;0</formula>
    </cfRule>
  </conditionalFormatting>
  <conditionalFormatting sqref="N134">
    <cfRule type="expression" dxfId="1141" priority="326" stopIfTrue="1">
      <formula>$D$124="- Select EU funder -"</formula>
    </cfRule>
  </conditionalFormatting>
  <conditionalFormatting sqref="N134">
    <cfRule type="notContainsBlanks" dxfId="1140" priority="327" stopIfTrue="1">
      <formula>LEN(TRIM(N134))&gt;0</formula>
    </cfRule>
  </conditionalFormatting>
  <conditionalFormatting sqref="N134">
    <cfRule type="expression" dxfId="1139" priority="328">
      <formula>$W134&gt;0</formula>
    </cfRule>
  </conditionalFormatting>
  <conditionalFormatting sqref="P134">
    <cfRule type="expression" dxfId="1138" priority="323" stopIfTrue="1">
      <formula>$D$124="- Select EU funder -"</formula>
    </cfRule>
  </conditionalFormatting>
  <conditionalFormatting sqref="P134">
    <cfRule type="containsText" dxfId="1137" priority="324" stopIfTrue="1" operator="containsText" text="WP">
      <formula>NOT(ISERROR(SEARCH("WP",P134)))</formula>
    </cfRule>
  </conditionalFormatting>
  <conditionalFormatting sqref="P134">
    <cfRule type="expression" dxfId="1136" priority="325">
      <formula>$W134&gt;0</formula>
    </cfRule>
  </conditionalFormatting>
  <conditionalFormatting sqref="N136">
    <cfRule type="expression" dxfId="1135" priority="320" stopIfTrue="1">
      <formula>$D$124="- Select EU funder -"</formula>
    </cfRule>
  </conditionalFormatting>
  <conditionalFormatting sqref="N136">
    <cfRule type="notContainsBlanks" dxfId="1134" priority="321" stopIfTrue="1">
      <formula>LEN(TRIM(N136))&gt;0</formula>
    </cfRule>
  </conditionalFormatting>
  <conditionalFormatting sqref="N136">
    <cfRule type="expression" dxfId="1133" priority="322">
      <formula>$W136&gt;0</formula>
    </cfRule>
  </conditionalFormatting>
  <conditionalFormatting sqref="P136">
    <cfRule type="expression" dxfId="1132" priority="317" stopIfTrue="1">
      <formula>$D$124="- Select EU funder -"</formula>
    </cfRule>
  </conditionalFormatting>
  <conditionalFormatting sqref="P136">
    <cfRule type="containsText" dxfId="1131" priority="318" stopIfTrue="1" operator="containsText" text="WP">
      <formula>NOT(ISERROR(SEARCH("WP",P136)))</formula>
    </cfRule>
  </conditionalFormatting>
  <conditionalFormatting sqref="P136">
    <cfRule type="expression" dxfId="1130" priority="319">
      <formula>$W136&gt;0</formula>
    </cfRule>
  </conditionalFormatting>
  <conditionalFormatting sqref="N138">
    <cfRule type="expression" dxfId="1129" priority="314" stopIfTrue="1">
      <formula>$D$124="- Select EU funder -"</formula>
    </cfRule>
  </conditionalFormatting>
  <conditionalFormatting sqref="N138">
    <cfRule type="notContainsBlanks" dxfId="1128" priority="315" stopIfTrue="1">
      <formula>LEN(TRIM(N138))&gt;0</formula>
    </cfRule>
  </conditionalFormatting>
  <conditionalFormatting sqref="N138">
    <cfRule type="expression" dxfId="1127" priority="316">
      <formula>$W138&gt;0</formula>
    </cfRule>
  </conditionalFormatting>
  <conditionalFormatting sqref="P138">
    <cfRule type="expression" dxfId="1126" priority="311" stopIfTrue="1">
      <formula>$D$124="- Select EU funder -"</formula>
    </cfRule>
  </conditionalFormatting>
  <conditionalFormatting sqref="P138">
    <cfRule type="containsText" dxfId="1125" priority="312" stopIfTrue="1" operator="containsText" text="WP">
      <formula>NOT(ISERROR(SEARCH("WP",P138)))</formula>
    </cfRule>
  </conditionalFormatting>
  <conditionalFormatting sqref="P138">
    <cfRule type="expression" dxfId="1124" priority="313">
      <formula>$W138&gt;0</formula>
    </cfRule>
  </conditionalFormatting>
  <conditionalFormatting sqref="N140">
    <cfRule type="expression" dxfId="1123" priority="308" stopIfTrue="1">
      <formula>$D$124="- Select EU funder -"</formula>
    </cfRule>
  </conditionalFormatting>
  <conditionalFormatting sqref="N140">
    <cfRule type="notContainsBlanks" dxfId="1122" priority="309" stopIfTrue="1">
      <formula>LEN(TRIM(N140))&gt;0</formula>
    </cfRule>
  </conditionalFormatting>
  <conditionalFormatting sqref="N140">
    <cfRule type="expression" dxfId="1121" priority="310">
      <formula>$W140&gt;0</formula>
    </cfRule>
  </conditionalFormatting>
  <conditionalFormatting sqref="P140">
    <cfRule type="expression" dxfId="1120" priority="305" stopIfTrue="1">
      <formula>$D$124="- Select EU funder -"</formula>
    </cfRule>
  </conditionalFormatting>
  <conditionalFormatting sqref="P140">
    <cfRule type="containsText" dxfId="1119" priority="306" stopIfTrue="1" operator="containsText" text="WP">
      <formula>NOT(ISERROR(SEARCH("WP",P140)))</formula>
    </cfRule>
  </conditionalFormatting>
  <conditionalFormatting sqref="P140">
    <cfRule type="expression" dxfId="1118" priority="307">
      <formula>$W140&gt;0</formula>
    </cfRule>
  </conditionalFormatting>
  <conditionalFormatting sqref="N142">
    <cfRule type="expression" dxfId="1117" priority="302" stopIfTrue="1">
      <formula>$D$124="- Select EU funder -"</formula>
    </cfRule>
  </conditionalFormatting>
  <conditionalFormatting sqref="N142">
    <cfRule type="notContainsBlanks" dxfId="1116" priority="303" stopIfTrue="1">
      <formula>LEN(TRIM(N142))&gt;0</formula>
    </cfRule>
  </conditionalFormatting>
  <conditionalFormatting sqref="N142">
    <cfRule type="expression" dxfId="1115" priority="304">
      <formula>$W142&gt;0</formula>
    </cfRule>
  </conditionalFormatting>
  <conditionalFormatting sqref="P142">
    <cfRule type="expression" dxfId="1114" priority="299" stopIfTrue="1">
      <formula>$D$124="- Select EU funder -"</formula>
    </cfRule>
  </conditionalFormatting>
  <conditionalFormatting sqref="P142">
    <cfRule type="containsText" dxfId="1113" priority="300" stopIfTrue="1" operator="containsText" text="WP">
      <formula>NOT(ISERROR(SEARCH("WP",P142)))</formula>
    </cfRule>
  </conditionalFormatting>
  <conditionalFormatting sqref="P142">
    <cfRule type="expression" dxfId="1112" priority="301">
      <formula>$W142&gt;0</formula>
    </cfRule>
  </conditionalFormatting>
  <conditionalFormatting sqref="N144">
    <cfRule type="expression" dxfId="1111" priority="296" stopIfTrue="1">
      <formula>$D$124="- Select EU funder -"</formula>
    </cfRule>
  </conditionalFormatting>
  <conditionalFormatting sqref="N144">
    <cfRule type="notContainsBlanks" dxfId="1110" priority="297" stopIfTrue="1">
      <formula>LEN(TRIM(N144))&gt;0</formula>
    </cfRule>
  </conditionalFormatting>
  <conditionalFormatting sqref="N144">
    <cfRule type="expression" dxfId="1109" priority="298">
      <formula>$W144&gt;0</formula>
    </cfRule>
  </conditionalFormatting>
  <conditionalFormatting sqref="P144">
    <cfRule type="expression" dxfId="1108" priority="293" stopIfTrue="1">
      <formula>$D$124="- Select EU funder -"</formula>
    </cfRule>
  </conditionalFormatting>
  <conditionalFormatting sqref="P144">
    <cfRule type="containsText" dxfId="1107" priority="294" stopIfTrue="1" operator="containsText" text="WP">
      <formula>NOT(ISERROR(SEARCH("WP",P144)))</formula>
    </cfRule>
  </conditionalFormatting>
  <conditionalFormatting sqref="P144">
    <cfRule type="expression" dxfId="1106" priority="295">
      <formula>$W144&gt;0</formula>
    </cfRule>
  </conditionalFormatting>
  <conditionalFormatting sqref="N146">
    <cfRule type="expression" dxfId="1105" priority="290" stopIfTrue="1">
      <formula>$D$124="- Select EU funder -"</formula>
    </cfRule>
  </conditionalFormatting>
  <conditionalFormatting sqref="N146">
    <cfRule type="notContainsBlanks" dxfId="1104" priority="291" stopIfTrue="1">
      <formula>LEN(TRIM(N146))&gt;0</formula>
    </cfRule>
  </conditionalFormatting>
  <conditionalFormatting sqref="N146">
    <cfRule type="expression" dxfId="1103" priority="292">
      <formula>$W146&gt;0</formula>
    </cfRule>
  </conditionalFormatting>
  <conditionalFormatting sqref="P146">
    <cfRule type="expression" dxfId="1102" priority="287" stopIfTrue="1">
      <formula>$D$124="- Select EU funder -"</formula>
    </cfRule>
  </conditionalFormatting>
  <conditionalFormatting sqref="P146">
    <cfRule type="containsText" dxfId="1101" priority="288" stopIfTrue="1" operator="containsText" text="WP">
      <formula>NOT(ISERROR(SEARCH("WP",P146)))</formula>
    </cfRule>
  </conditionalFormatting>
  <conditionalFormatting sqref="P146">
    <cfRule type="expression" dxfId="1100" priority="289">
      <formula>$W146&gt;0</formula>
    </cfRule>
  </conditionalFormatting>
  <conditionalFormatting sqref="N148">
    <cfRule type="expression" dxfId="1099" priority="284" stopIfTrue="1">
      <formula>$D$124="- Select EU funder -"</formula>
    </cfRule>
  </conditionalFormatting>
  <conditionalFormatting sqref="N148">
    <cfRule type="notContainsBlanks" dxfId="1098" priority="285" stopIfTrue="1">
      <formula>LEN(TRIM(N148))&gt;0</formula>
    </cfRule>
  </conditionalFormatting>
  <conditionalFormatting sqref="N148">
    <cfRule type="expression" dxfId="1097" priority="286">
      <formula>$W148&gt;0</formula>
    </cfRule>
  </conditionalFormatting>
  <conditionalFormatting sqref="P148">
    <cfRule type="expression" dxfId="1096" priority="281" stopIfTrue="1">
      <formula>$D$124="- Select EU funder -"</formula>
    </cfRule>
  </conditionalFormatting>
  <conditionalFormatting sqref="P148">
    <cfRule type="containsText" dxfId="1095" priority="282" stopIfTrue="1" operator="containsText" text="WP">
      <formula>NOT(ISERROR(SEARCH("WP",P148)))</formula>
    </cfRule>
  </conditionalFormatting>
  <conditionalFormatting sqref="P148">
    <cfRule type="expression" dxfId="1094" priority="283">
      <formula>$W148&gt;0</formula>
    </cfRule>
  </conditionalFormatting>
  <conditionalFormatting sqref="N150">
    <cfRule type="expression" dxfId="1093" priority="278" stopIfTrue="1">
      <formula>$D$124="- Select EU funder -"</formula>
    </cfRule>
  </conditionalFormatting>
  <conditionalFormatting sqref="N150">
    <cfRule type="notContainsBlanks" dxfId="1092" priority="279" stopIfTrue="1">
      <formula>LEN(TRIM(N150))&gt;0</formula>
    </cfRule>
  </conditionalFormatting>
  <conditionalFormatting sqref="N150">
    <cfRule type="expression" dxfId="1091" priority="280">
      <formula>$W150&gt;0</formula>
    </cfRule>
  </conditionalFormatting>
  <conditionalFormatting sqref="P150">
    <cfRule type="expression" dxfId="1090" priority="275" stopIfTrue="1">
      <formula>$D$124="- Select EU funder -"</formula>
    </cfRule>
  </conditionalFormatting>
  <conditionalFormatting sqref="P150">
    <cfRule type="containsText" dxfId="1089" priority="276" stopIfTrue="1" operator="containsText" text="WP">
      <formula>NOT(ISERROR(SEARCH("WP",P150)))</formula>
    </cfRule>
  </conditionalFormatting>
  <conditionalFormatting sqref="P150">
    <cfRule type="expression" dxfId="1088" priority="277">
      <formula>$W150&gt;0</formula>
    </cfRule>
  </conditionalFormatting>
  <conditionalFormatting sqref="N152">
    <cfRule type="expression" dxfId="1087" priority="272" stopIfTrue="1">
      <formula>$D$124="- Select EU funder -"</formula>
    </cfRule>
  </conditionalFormatting>
  <conditionalFormatting sqref="N152">
    <cfRule type="notContainsBlanks" dxfId="1086" priority="273" stopIfTrue="1">
      <formula>LEN(TRIM(N152))&gt;0</formula>
    </cfRule>
  </conditionalFormatting>
  <conditionalFormatting sqref="N152">
    <cfRule type="expression" dxfId="1085" priority="274">
      <formula>$W152&gt;0</formula>
    </cfRule>
  </conditionalFormatting>
  <conditionalFormatting sqref="P152">
    <cfRule type="expression" dxfId="1084" priority="269" stopIfTrue="1">
      <formula>$D$124="- Select EU funder -"</formula>
    </cfRule>
  </conditionalFormatting>
  <conditionalFormatting sqref="P152">
    <cfRule type="containsText" dxfId="1083" priority="270" stopIfTrue="1" operator="containsText" text="WP">
      <formula>NOT(ISERROR(SEARCH("WP",P152)))</formula>
    </cfRule>
  </conditionalFormatting>
  <conditionalFormatting sqref="P152">
    <cfRule type="expression" dxfId="1082" priority="271">
      <formula>$W152&gt;0</formula>
    </cfRule>
  </conditionalFormatting>
  <conditionalFormatting sqref="N154">
    <cfRule type="expression" dxfId="1081" priority="266" stopIfTrue="1">
      <formula>$D$154="- Select EU funder -"</formula>
    </cfRule>
  </conditionalFormatting>
  <conditionalFormatting sqref="N154">
    <cfRule type="notContainsBlanks" dxfId="1080" priority="267" stopIfTrue="1">
      <formula>LEN(TRIM(N154))&gt;0</formula>
    </cfRule>
  </conditionalFormatting>
  <conditionalFormatting sqref="N154">
    <cfRule type="expression" dxfId="1079" priority="268">
      <formula>$W154&gt;0</formula>
    </cfRule>
  </conditionalFormatting>
  <conditionalFormatting sqref="P154">
    <cfRule type="expression" dxfId="1078" priority="263" stopIfTrue="1">
      <formula>$D$154="- Select EU funder -"</formula>
    </cfRule>
  </conditionalFormatting>
  <conditionalFormatting sqref="P154">
    <cfRule type="containsText" dxfId="1077" priority="264" stopIfTrue="1" operator="containsText" text="WP">
      <formula>NOT(ISERROR(SEARCH("WP",P154)))</formula>
    </cfRule>
  </conditionalFormatting>
  <conditionalFormatting sqref="P154">
    <cfRule type="expression" dxfId="1076" priority="265">
      <formula>$W154&gt;0</formula>
    </cfRule>
  </conditionalFormatting>
  <conditionalFormatting sqref="N156">
    <cfRule type="expression" dxfId="1075" priority="260" stopIfTrue="1">
      <formula>$D$154="- Select EU funder -"</formula>
    </cfRule>
  </conditionalFormatting>
  <conditionalFormatting sqref="N156">
    <cfRule type="notContainsBlanks" dxfId="1074" priority="261" stopIfTrue="1">
      <formula>LEN(TRIM(N156))&gt;0</formula>
    </cfRule>
  </conditionalFormatting>
  <conditionalFormatting sqref="N156">
    <cfRule type="expression" dxfId="1073" priority="262">
      <formula>$W156&gt;0</formula>
    </cfRule>
  </conditionalFormatting>
  <conditionalFormatting sqref="P156">
    <cfRule type="expression" dxfId="1072" priority="257" stopIfTrue="1">
      <formula>$D$154="- Select EU funder -"</formula>
    </cfRule>
  </conditionalFormatting>
  <conditionalFormatting sqref="P156">
    <cfRule type="containsText" dxfId="1071" priority="258" stopIfTrue="1" operator="containsText" text="WP">
      <formula>NOT(ISERROR(SEARCH("WP",P156)))</formula>
    </cfRule>
  </conditionalFormatting>
  <conditionalFormatting sqref="P156">
    <cfRule type="expression" dxfId="1070" priority="259">
      <formula>$W156&gt;0</formula>
    </cfRule>
  </conditionalFormatting>
  <conditionalFormatting sqref="N158">
    <cfRule type="expression" dxfId="1069" priority="254" stopIfTrue="1">
      <formula>$D$154="- Select EU funder -"</formula>
    </cfRule>
  </conditionalFormatting>
  <conditionalFormatting sqref="N158">
    <cfRule type="notContainsBlanks" dxfId="1068" priority="255" stopIfTrue="1">
      <formula>LEN(TRIM(N158))&gt;0</formula>
    </cfRule>
  </conditionalFormatting>
  <conditionalFormatting sqref="N158">
    <cfRule type="expression" dxfId="1067" priority="256">
      <formula>$W158&gt;0</formula>
    </cfRule>
  </conditionalFormatting>
  <conditionalFormatting sqref="P158">
    <cfRule type="expression" dxfId="1066" priority="251" stopIfTrue="1">
      <formula>$D$154="- Select EU funder -"</formula>
    </cfRule>
  </conditionalFormatting>
  <conditionalFormatting sqref="P158">
    <cfRule type="containsText" dxfId="1065" priority="252" stopIfTrue="1" operator="containsText" text="WP">
      <formula>NOT(ISERROR(SEARCH("WP",P158)))</formula>
    </cfRule>
  </conditionalFormatting>
  <conditionalFormatting sqref="P158">
    <cfRule type="expression" dxfId="1064" priority="253">
      <formula>$W158&gt;0</formula>
    </cfRule>
  </conditionalFormatting>
  <conditionalFormatting sqref="N160">
    <cfRule type="expression" dxfId="1063" priority="248" stopIfTrue="1">
      <formula>$D$154="- Select EU funder -"</formula>
    </cfRule>
  </conditionalFormatting>
  <conditionalFormatting sqref="N160">
    <cfRule type="notContainsBlanks" dxfId="1062" priority="249" stopIfTrue="1">
      <formula>LEN(TRIM(N160))&gt;0</formula>
    </cfRule>
  </conditionalFormatting>
  <conditionalFormatting sqref="N160">
    <cfRule type="expression" dxfId="1061" priority="250">
      <formula>$W160&gt;0</formula>
    </cfRule>
  </conditionalFormatting>
  <conditionalFormatting sqref="P160">
    <cfRule type="expression" dxfId="1060" priority="245" stopIfTrue="1">
      <formula>$D$154="- Select EU funder -"</formula>
    </cfRule>
  </conditionalFormatting>
  <conditionalFormatting sqref="P160">
    <cfRule type="containsText" dxfId="1059" priority="246" stopIfTrue="1" operator="containsText" text="WP">
      <formula>NOT(ISERROR(SEARCH("WP",P160)))</formula>
    </cfRule>
  </conditionalFormatting>
  <conditionalFormatting sqref="P160">
    <cfRule type="expression" dxfId="1058" priority="247">
      <formula>$W160&gt;0</formula>
    </cfRule>
  </conditionalFormatting>
  <conditionalFormatting sqref="N162">
    <cfRule type="expression" dxfId="1057" priority="242" stopIfTrue="1">
      <formula>$D$154="- Select EU funder -"</formula>
    </cfRule>
  </conditionalFormatting>
  <conditionalFormatting sqref="N162">
    <cfRule type="notContainsBlanks" dxfId="1056" priority="243" stopIfTrue="1">
      <formula>LEN(TRIM(N162))&gt;0</formula>
    </cfRule>
  </conditionalFormatting>
  <conditionalFormatting sqref="N162">
    <cfRule type="expression" dxfId="1055" priority="244">
      <formula>$W162&gt;0</formula>
    </cfRule>
  </conditionalFormatting>
  <conditionalFormatting sqref="P162">
    <cfRule type="expression" dxfId="1054" priority="239" stopIfTrue="1">
      <formula>$D$154="- Select EU funder -"</formula>
    </cfRule>
  </conditionalFormatting>
  <conditionalFormatting sqref="P162">
    <cfRule type="containsText" dxfId="1053" priority="240" stopIfTrue="1" operator="containsText" text="WP">
      <formula>NOT(ISERROR(SEARCH("WP",P162)))</formula>
    </cfRule>
  </conditionalFormatting>
  <conditionalFormatting sqref="P162">
    <cfRule type="expression" dxfId="1052" priority="241">
      <formula>$W162&gt;0</formula>
    </cfRule>
  </conditionalFormatting>
  <conditionalFormatting sqref="N164">
    <cfRule type="expression" dxfId="1051" priority="236" stopIfTrue="1">
      <formula>$D$154="- Select EU funder -"</formula>
    </cfRule>
  </conditionalFormatting>
  <conditionalFormatting sqref="N164">
    <cfRule type="notContainsBlanks" dxfId="1050" priority="237" stopIfTrue="1">
      <formula>LEN(TRIM(N164))&gt;0</formula>
    </cfRule>
  </conditionalFormatting>
  <conditionalFormatting sqref="N164">
    <cfRule type="expression" dxfId="1049" priority="238">
      <formula>$W164&gt;0</formula>
    </cfRule>
  </conditionalFormatting>
  <conditionalFormatting sqref="P164">
    <cfRule type="expression" dxfId="1048" priority="233" stopIfTrue="1">
      <formula>$D$154="- Select EU funder -"</formula>
    </cfRule>
  </conditionalFormatting>
  <conditionalFormatting sqref="P164">
    <cfRule type="containsText" dxfId="1047" priority="234" stopIfTrue="1" operator="containsText" text="WP">
      <formula>NOT(ISERROR(SEARCH("WP",P164)))</formula>
    </cfRule>
  </conditionalFormatting>
  <conditionalFormatting sqref="P164">
    <cfRule type="expression" dxfId="1046" priority="235">
      <formula>$W164&gt;0</formula>
    </cfRule>
  </conditionalFormatting>
  <conditionalFormatting sqref="N166">
    <cfRule type="expression" dxfId="1045" priority="230" stopIfTrue="1">
      <formula>$D$154="- Select EU funder -"</formula>
    </cfRule>
  </conditionalFormatting>
  <conditionalFormatting sqref="N166">
    <cfRule type="notContainsBlanks" dxfId="1044" priority="231" stopIfTrue="1">
      <formula>LEN(TRIM(N166))&gt;0</formula>
    </cfRule>
  </conditionalFormatting>
  <conditionalFormatting sqref="N166">
    <cfRule type="expression" dxfId="1043" priority="232">
      <formula>$W166&gt;0</formula>
    </cfRule>
  </conditionalFormatting>
  <conditionalFormatting sqref="P166">
    <cfRule type="expression" dxfId="1042" priority="227" stopIfTrue="1">
      <formula>$D$154="- Select EU funder -"</formula>
    </cfRule>
  </conditionalFormatting>
  <conditionalFormatting sqref="P166">
    <cfRule type="containsText" dxfId="1041" priority="228" stopIfTrue="1" operator="containsText" text="WP">
      <formula>NOT(ISERROR(SEARCH("WP",P166)))</formula>
    </cfRule>
  </conditionalFormatting>
  <conditionalFormatting sqref="P166">
    <cfRule type="expression" dxfId="1040" priority="229">
      <formula>$W166&gt;0</formula>
    </cfRule>
  </conditionalFormatting>
  <conditionalFormatting sqref="N168">
    <cfRule type="expression" dxfId="1039" priority="224" stopIfTrue="1">
      <formula>$D$154="- Select EU funder -"</formula>
    </cfRule>
  </conditionalFormatting>
  <conditionalFormatting sqref="N168">
    <cfRule type="notContainsBlanks" dxfId="1038" priority="225" stopIfTrue="1">
      <formula>LEN(TRIM(N168))&gt;0</formula>
    </cfRule>
  </conditionalFormatting>
  <conditionalFormatting sqref="N168">
    <cfRule type="expression" dxfId="1037" priority="226">
      <formula>$W168&gt;0</formula>
    </cfRule>
  </conditionalFormatting>
  <conditionalFormatting sqref="P168">
    <cfRule type="expression" dxfId="1036" priority="221" stopIfTrue="1">
      <formula>$D$154="- Select EU funder -"</formula>
    </cfRule>
  </conditionalFormatting>
  <conditionalFormatting sqref="P168">
    <cfRule type="containsText" dxfId="1035" priority="222" stopIfTrue="1" operator="containsText" text="WP">
      <formula>NOT(ISERROR(SEARCH("WP",P168)))</formula>
    </cfRule>
  </conditionalFormatting>
  <conditionalFormatting sqref="P168">
    <cfRule type="expression" dxfId="1034" priority="223">
      <formula>$W168&gt;0</formula>
    </cfRule>
  </conditionalFormatting>
  <conditionalFormatting sqref="N170">
    <cfRule type="expression" dxfId="1033" priority="218" stopIfTrue="1">
      <formula>$D$154="- Select EU funder -"</formula>
    </cfRule>
  </conditionalFormatting>
  <conditionalFormatting sqref="N170">
    <cfRule type="notContainsBlanks" dxfId="1032" priority="219" stopIfTrue="1">
      <formula>LEN(TRIM(N170))&gt;0</formula>
    </cfRule>
  </conditionalFormatting>
  <conditionalFormatting sqref="N170">
    <cfRule type="expression" dxfId="1031" priority="220">
      <formula>$W170&gt;0</formula>
    </cfRule>
  </conditionalFormatting>
  <conditionalFormatting sqref="P170">
    <cfRule type="expression" dxfId="1030" priority="215" stopIfTrue="1">
      <formula>$D$154="- Select EU funder -"</formula>
    </cfRule>
  </conditionalFormatting>
  <conditionalFormatting sqref="P170">
    <cfRule type="containsText" dxfId="1029" priority="216" stopIfTrue="1" operator="containsText" text="WP">
      <formula>NOT(ISERROR(SEARCH("WP",P170)))</formula>
    </cfRule>
  </conditionalFormatting>
  <conditionalFormatting sqref="P170">
    <cfRule type="expression" dxfId="1028" priority="217">
      <formula>$W170&gt;0</formula>
    </cfRule>
  </conditionalFormatting>
  <conditionalFormatting sqref="N172">
    <cfRule type="expression" dxfId="1027" priority="212" stopIfTrue="1">
      <formula>$D$154="- Select EU funder -"</formula>
    </cfRule>
  </conditionalFormatting>
  <conditionalFormatting sqref="N172">
    <cfRule type="notContainsBlanks" dxfId="1026" priority="213" stopIfTrue="1">
      <formula>LEN(TRIM(N172))&gt;0</formula>
    </cfRule>
  </conditionalFormatting>
  <conditionalFormatting sqref="N172">
    <cfRule type="expression" dxfId="1025" priority="214">
      <formula>$W172&gt;0</formula>
    </cfRule>
  </conditionalFormatting>
  <conditionalFormatting sqref="P172">
    <cfRule type="expression" dxfId="1024" priority="209" stopIfTrue="1">
      <formula>$D$154="- Select EU funder -"</formula>
    </cfRule>
  </conditionalFormatting>
  <conditionalFormatting sqref="P172">
    <cfRule type="containsText" dxfId="1023" priority="210" stopIfTrue="1" operator="containsText" text="WP">
      <formula>NOT(ISERROR(SEARCH("WP",P172)))</formula>
    </cfRule>
  </conditionalFormatting>
  <conditionalFormatting sqref="P172">
    <cfRule type="expression" dxfId="1022" priority="211">
      <formula>$W172&gt;0</formula>
    </cfRule>
  </conditionalFormatting>
  <conditionalFormatting sqref="N174">
    <cfRule type="expression" dxfId="1021" priority="206" stopIfTrue="1">
      <formula>$D$154="- Select EU funder -"</formula>
    </cfRule>
  </conditionalFormatting>
  <conditionalFormatting sqref="N174">
    <cfRule type="notContainsBlanks" dxfId="1020" priority="207" stopIfTrue="1">
      <formula>LEN(TRIM(N174))&gt;0</formula>
    </cfRule>
  </conditionalFormatting>
  <conditionalFormatting sqref="N174">
    <cfRule type="expression" dxfId="1019" priority="208">
      <formula>$W174&gt;0</formula>
    </cfRule>
  </conditionalFormatting>
  <conditionalFormatting sqref="P174">
    <cfRule type="expression" dxfId="1018" priority="203" stopIfTrue="1">
      <formula>$D$154="- Select EU funder -"</formula>
    </cfRule>
  </conditionalFormatting>
  <conditionalFormatting sqref="P174">
    <cfRule type="containsText" dxfId="1017" priority="204" stopIfTrue="1" operator="containsText" text="WP">
      <formula>NOT(ISERROR(SEARCH("WP",P174)))</formula>
    </cfRule>
  </conditionalFormatting>
  <conditionalFormatting sqref="P174">
    <cfRule type="expression" dxfId="1016" priority="205">
      <formula>$W174&gt;0</formula>
    </cfRule>
  </conditionalFormatting>
  <conditionalFormatting sqref="N176">
    <cfRule type="expression" dxfId="1015" priority="200" stopIfTrue="1">
      <formula>$D$154="- Select EU funder -"</formula>
    </cfRule>
  </conditionalFormatting>
  <conditionalFormatting sqref="N176">
    <cfRule type="notContainsBlanks" dxfId="1014" priority="201" stopIfTrue="1">
      <formula>LEN(TRIM(N176))&gt;0</formula>
    </cfRule>
  </conditionalFormatting>
  <conditionalFormatting sqref="N176">
    <cfRule type="expression" dxfId="1013" priority="202">
      <formula>$W176&gt;0</formula>
    </cfRule>
  </conditionalFormatting>
  <conditionalFormatting sqref="P176">
    <cfRule type="expression" dxfId="1012" priority="197" stopIfTrue="1">
      <formula>$D$154="- Select EU funder -"</formula>
    </cfRule>
  </conditionalFormatting>
  <conditionalFormatting sqref="P176">
    <cfRule type="containsText" dxfId="1011" priority="198" stopIfTrue="1" operator="containsText" text="WP">
      <formula>NOT(ISERROR(SEARCH("WP",P176)))</formula>
    </cfRule>
  </conditionalFormatting>
  <conditionalFormatting sqref="P176">
    <cfRule type="expression" dxfId="1010" priority="199">
      <formula>$W176&gt;0</formula>
    </cfRule>
  </conditionalFormatting>
  <conditionalFormatting sqref="N178">
    <cfRule type="expression" dxfId="1009" priority="194" stopIfTrue="1">
      <formula>$D$154="- Select EU funder -"</formula>
    </cfRule>
  </conditionalFormatting>
  <conditionalFormatting sqref="N178">
    <cfRule type="notContainsBlanks" dxfId="1008" priority="195" stopIfTrue="1">
      <formula>LEN(TRIM(N178))&gt;0</formula>
    </cfRule>
  </conditionalFormatting>
  <conditionalFormatting sqref="N178">
    <cfRule type="expression" dxfId="1007" priority="196">
      <formula>$W178&gt;0</formula>
    </cfRule>
  </conditionalFormatting>
  <conditionalFormatting sqref="P178">
    <cfRule type="expression" dxfId="1006" priority="191" stopIfTrue="1">
      <formula>$D$154="- Select EU funder -"</formula>
    </cfRule>
  </conditionalFormatting>
  <conditionalFormatting sqref="P178">
    <cfRule type="containsText" dxfId="1005" priority="192" stopIfTrue="1" operator="containsText" text="WP">
      <formula>NOT(ISERROR(SEARCH("WP",P178)))</formula>
    </cfRule>
  </conditionalFormatting>
  <conditionalFormatting sqref="P178">
    <cfRule type="expression" dxfId="1004" priority="193">
      <formula>$W178&gt;0</formula>
    </cfRule>
  </conditionalFormatting>
  <conditionalFormatting sqref="N180">
    <cfRule type="expression" dxfId="1003" priority="188" stopIfTrue="1">
      <formula>$D$154="- Select EU funder -"</formula>
    </cfRule>
  </conditionalFormatting>
  <conditionalFormatting sqref="N180">
    <cfRule type="notContainsBlanks" dxfId="1002" priority="189" stopIfTrue="1">
      <formula>LEN(TRIM(N180))&gt;0</formula>
    </cfRule>
  </conditionalFormatting>
  <conditionalFormatting sqref="N180">
    <cfRule type="expression" dxfId="1001" priority="190">
      <formula>$W180&gt;0</formula>
    </cfRule>
  </conditionalFormatting>
  <conditionalFormatting sqref="P180">
    <cfRule type="expression" dxfId="1000" priority="185" stopIfTrue="1">
      <formula>$D$154="- Select EU funder -"</formula>
    </cfRule>
  </conditionalFormatting>
  <conditionalFormatting sqref="P180">
    <cfRule type="containsText" dxfId="999" priority="186" stopIfTrue="1" operator="containsText" text="WP">
      <formula>NOT(ISERROR(SEARCH("WP",P180)))</formula>
    </cfRule>
  </conditionalFormatting>
  <conditionalFormatting sqref="P180">
    <cfRule type="expression" dxfId="998" priority="187">
      <formula>$W180&gt;0</formula>
    </cfRule>
  </conditionalFormatting>
  <conditionalFormatting sqref="N182">
    <cfRule type="expression" dxfId="997" priority="182" stopIfTrue="1">
      <formula>$D$154="- Select EU funder -"</formula>
    </cfRule>
  </conditionalFormatting>
  <conditionalFormatting sqref="N182">
    <cfRule type="notContainsBlanks" dxfId="996" priority="183" stopIfTrue="1">
      <formula>LEN(TRIM(N182))&gt;0</formula>
    </cfRule>
  </conditionalFormatting>
  <conditionalFormatting sqref="N182">
    <cfRule type="expression" dxfId="995" priority="184">
      <formula>$W182&gt;0</formula>
    </cfRule>
  </conditionalFormatting>
  <conditionalFormatting sqref="P182">
    <cfRule type="expression" dxfId="994" priority="179" stopIfTrue="1">
      <formula>$D$154="- Select EU funder -"</formula>
    </cfRule>
  </conditionalFormatting>
  <conditionalFormatting sqref="P182">
    <cfRule type="containsText" dxfId="993" priority="180" stopIfTrue="1" operator="containsText" text="WP">
      <formula>NOT(ISERROR(SEARCH("WP",P182)))</formula>
    </cfRule>
  </conditionalFormatting>
  <conditionalFormatting sqref="P182">
    <cfRule type="expression" dxfId="992" priority="181">
      <formula>$W182&gt;0</formula>
    </cfRule>
  </conditionalFormatting>
  <conditionalFormatting sqref="N184">
    <cfRule type="expression" dxfId="991" priority="176" stopIfTrue="1">
      <formula>$D$184="- Select EU funder -"</formula>
    </cfRule>
  </conditionalFormatting>
  <conditionalFormatting sqref="N184">
    <cfRule type="notContainsBlanks" dxfId="990" priority="177" stopIfTrue="1">
      <formula>LEN(TRIM(N184))&gt;0</formula>
    </cfRule>
  </conditionalFormatting>
  <conditionalFormatting sqref="N184">
    <cfRule type="expression" dxfId="989" priority="178">
      <formula>$W184&gt;0</formula>
    </cfRule>
  </conditionalFormatting>
  <conditionalFormatting sqref="P184">
    <cfRule type="expression" dxfId="988" priority="173" stopIfTrue="1">
      <formula>$D$184="- Select EU funder -"</formula>
    </cfRule>
  </conditionalFormatting>
  <conditionalFormatting sqref="P184">
    <cfRule type="containsText" dxfId="987" priority="174" stopIfTrue="1" operator="containsText" text="WP">
      <formula>NOT(ISERROR(SEARCH("WP",P184)))</formula>
    </cfRule>
  </conditionalFormatting>
  <conditionalFormatting sqref="P184">
    <cfRule type="expression" dxfId="986" priority="175">
      <formula>$W184&gt;0</formula>
    </cfRule>
  </conditionalFormatting>
  <conditionalFormatting sqref="N186">
    <cfRule type="expression" dxfId="985" priority="170" stopIfTrue="1">
      <formula>$D$184="- Select EU funder -"</formula>
    </cfRule>
  </conditionalFormatting>
  <conditionalFormatting sqref="N186">
    <cfRule type="notContainsBlanks" dxfId="984" priority="171" stopIfTrue="1">
      <formula>LEN(TRIM(N186))&gt;0</formula>
    </cfRule>
  </conditionalFormatting>
  <conditionalFormatting sqref="N186">
    <cfRule type="expression" dxfId="983" priority="172">
      <formula>$W186&gt;0</formula>
    </cfRule>
  </conditionalFormatting>
  <conditionalFormatting sqref="P186">
    <cfRule type="expression" dxfId="982" priority="167" stopIfTrue="1">
      <formula>$D$184="- Select EU funder -"</formula>
    </cfRule>
  </conditionalFormatting>
  <conditionalFormatting sqref="P186">
    <cfRule type="containsText" dxfId="981" priority="168" stopIfTrue="1" operator="containsText" text="WP">
      <formula>NOT(ISERROR(SEARCH("WP",P186)))</formula>
    </cfRule>
  </conditionalFormatting>
  <conditionalFormatting sqref="P186">
    <cfRule type="expression" dxfId="980" priority="169">
      <formula>$W186&gt;0</formula>
    </cfRule>
  </conditionalFormatting>
  <conditionalFormatting sqref="N188">
    <cfRule type="expression" dxfId="979" priority="164" stopIfTrue="1">
      <formula>$D$184="- Select EU funder -"</formula>
    </cfRule>
  </conditionalFormatting>
  <conditionalFormatting sqref="N188">
    <cfRule type="notContainsBlanks" dxfId="978" priority="165" stopIfTrue="1">
      <formula>LEN(TRIM(N188))&gt;0</formula>
    </cfRule>
  </conditionalFormatting>
  <conditionalFormatting sqref="N188">
    <cfRule type="expression" dxfId="977" priority="166">
      <formula>$W188&gt;0</formula>
    </cfRule>
  </conditionalFormatting>
  <conditionalFormatting sqref="P188">
    <cfRule type="expression" dxfId="976" priority="161" stopIfTrue="1">
      <formula>$D$184="- Select EU funder -"</formula>
    </cfRule>
  </conditionalFormatting>
  <conditionalFormatting sqref="P188">
    <cfRule type="containsText" dxfId="975" priority="162" stopIfTrue="1" operator="containsText" text="WP">
      <formula>NOT(ISERROR(SEARCH("WP",P188)))</formula>
    </cfRule>
  </conditionalFormatting>
  <conditionalFormatting sqref="P188">
    <cfRule type="expression" dxfId="974" priority="163">
      <formula>$W188&gt;0</formula>
    </cfRule>
  </conditionalFormatting>
  <conditionalFormatting sqref="N190">
    <cfRule type="expression" dxfId="973" priority="158" stopIfTrue="1">
      <formula>$D$184="- Select EU funder -"</formula>
    </cfRule>
  </conditionalFormatting>
  <conditionalFormatting sqref="N190">
    <cfRule type="notContainsBlanks" dxfId="972" priority="159" stopIfTrue="1">
      <formula>LEN(TRIM(N190))&gt;0</formula>
    </cfRule>
  </conditionalFormatting>
  <conditionalFormatting sqref="N190">
    <cfRule type="expression" dxfId="971" priority="160">
      <formula>$W190&gt;0</formula>
    </cfRule>
  </conditionalFormatting>
  <conditionalFormatting sqref="P190">
    <cfRule type="expression" dxfId="970" priority="155" stopIfTrue="1">
      <formula>$D$184="- Select EU funder -"</formula>
    </cfRule>
  </conditionalFormatting>
  <conditionalFormatting sqref="P190">
    <cfRule type="containsText" dxfId="969" priority="156" stopIfTrue="1" operator="containsText" text="WP">
      <formula>NOT(ISERROR(SEARCH("WP",P190)))</formula>
    </cfRule>
  </conditionalFormatting>
  <conditionalFormatting sqref="P190">
    <cfRule type="expression" dxfId="968" priority="157">
      <formula>$W190&gt;0</formula>
    </cfRule>
  </conditionalFormatting>
  <conditionalFormatting sqref="N192">
    <cfRule type="expression" dxfId="967" priority="152" stopIfTrue="1">
      <formula>$D$184="- Select EU funder -"</formula>
    </cfRule>
  </conditionalFormatting>
  <conditionalFormatting sqref="N192">
    <cfRule type="notContainsBlanks" dxfId="966" priority="153" stopIfTrue="1">
      <formula>LEN(TRIM(N192))&gt;0</formula>
    </cfRule>
  </conditionalFormatting>
  <conditionalFormatting sqref="N192">
    <cfRule type="expression" dxfId="965" priority="154">
      <formula>$W192&gt;0</formula>
    </cfRule>
  </conditionalFormatting>
  <conditionalFormatting sqref="P192">
    <cfRule type="expression" dxfId="964" priority="149" stopIfTrue="1">
      <formula>$D$184="- Select EU funder -"</formula>
    </cfRule>
  </conditionalFormatting>
  <conditionalFormatting sqref="P192">
    <cfRule type="containsText" dxfId="963" priority="150" stopIfTrue="1" operator="containsText" text="WP">
      <formula>NOT(ISERROR(SEARCH("WP",P192)))</formula>
    </cfRule>
  </conditionalFormatting>
  <conditionalFormatting sqref="P192">
    <cfRule type="expression" dxfId="962" priority="151">
      <formula>$W192&gt;0</formula>
    </cfRule>
  </conditionalFormatting>
  <conditionalFormatting sqref="N194">
    <cfRule type="expression" dxfId="961" priority="146" stopIfTrue="1">
      <formula>$D$184="- Select EU funder -"</formula>
    </cfRule>
  </conditionalFormatting>
  <conditionalFormatting sqref="N194">
    <cfRule type="notContainsBlanks" dxfId="960" priority="147" stopIfTrue="1">
      <formula>LEN(TRIM(N194))&gt;0</formula>
    </cfRule>
  </conditionalFormatting>
  <conditionalFormatting sqref="N194">
    <cfRule type="expression" dxfId="959" priority="148">
      <formula>$W194&gt;0</formula>
    </cfRule>
  </conditionalFormatting>
  <conditionalFormatting sqref="P194">
    <cfRule type="expression" dxfId="958" priority="143" stopIfTrue="1">
      <formula>$D$184="- Select EU funder -"</formula>
    </cfRule>
  </conditionalFormatting>
  <conditionalFormatting sqref="P194">
    <cfRule type="containsText" dxfId="957" priority="144" stopIfTrue="1" operator="containsText" text="WP">
      <formula>NOT(ISERROR(SEARCH("WP",P194)))</formula>
    </cfRule>
  </conditionalFormatting>
  <conditionalFormatting sqref="P194">
    <cfRule type="expression" dxfId="956" priority="145">
      <formula>$W194&gt;0</formula>
    </cfRule>
  </conditionalFormatting>
  <conditionalFormatting sqref="N196">
    <cfRule type="expression" dxfId="955" priority="140" stopIfTrue="1">
      <formula>$D$184="- Select EU funder -"</formula>
    </cfRule>
  </conditionalFormatting>
  <conditionalFormatting sqref="N196">
    <cfRule type="notContainsBlanks" dxfId="954" priority="141" stopIfTrue="1">
      <formula>LEN(TRIM(N196))&gt;0</formula>
    </cfRule>
  </conditionalFormatting>
  <conditionalFormatting sqref="N196">
    <cfRule type="expression" dxfId="953" priority="142">
      <formula>$W196&gt;0</formula>
    </cfRule>
  </conditionalFormatting>
  <conditionalFormatting sqref="P196">
    <cfRule type="expression" dxfId="952" priority="137" stopIfTrue="1">
      <formula>$D$184="- Select EU funder -"</formula>
    </cfRule>
  </conditionalFormatting>
  <conditionalFormatting sqref="P196">
    <cfRule type="containsText" dxfId="951" priority="138" stopIfTrue="1" operator="containsText" text="WP">
      <formula>NOT(ISERROR(SEARCH("WP",P196)))</formula>
    </cfRule>
  </conditionalFormatting>
  <conditionalFormatting sqref="P196">
    <cfRule type="expression" dxfId="950" priority="139">
      <formula>$W196&gt;0</formula>
    </cfRule>
  </conditionalFormatting>
  <conditionalFormatting sqref="N198">
    <cfRule type="expression" dxfId="949" priority="134" stopIfTrue="1">
      <formula>$D$184="- Select EU funder -"</formula>
    </cfRule>
  </conditionalFormatting>
  <conditionalFormatting sqref="N198">
    <cfRule type="notContainsBlanks" dxfId="948" priority="135" stopIfTrue="1">
      <formula>LEN(TRIM(N198))&gt;0</formula>
    </cfRule>
  </conditionalFormatting>
  <conditionalFormatting sqref="N198">
    <cfRule type="expression" dxfId="947" priority="136">
      <formula>$W198&gt;0</formula>
    </cfRule>
  </conditionalFormatting>
  <conditionalFormatting sqref="P198">
    <cfRule type="expression" dxfId="946" priority="131" stopIfTrue="1">
      <formula>$D$184="- Select EU funder -"</formula>
    </cfRule>
  </conditionalFormatting>
  <conditionalFormatting sqref="P198">
    <cfRule type="containsText" dxfId="945" priority="132" stopIfTrue="1" operator="containsText" text="WP">
      <formula>NOT(ISERROR(SEARCH("WP",P198)))</formula>
    </cfRule>
  </conditionalFormatting>
  <conditionalFormatting sqref="P198">
    <cfRule type="expression" dxfId="944" priority="133">
      <formula>$W198&gt;0</formula>
    </cfRule>
  </conditionalFormatting>
  <conditionalFormatting sqref="N200">
    <cfRule type="expression" dxfId="943" priority="128" stopIfTrue="1">
      <formula>$D$184="- Select EU funder -"</formula>
    </cfRule>
  </conditionalFormatting>
  <conditionalFormatting sqref="N200">
    <cfRule type="notContainsBlanks" dxfId="942" priority="129" stopIfTrue="1">
      <formula>LEN(TRIM(N200))&gt;0</formula>
    </cfRule>
  </conditionalFormatting>
  <conditionalFormatting sqref="N200">
    <cfRule type="expression" dxfId="941" priority="130">
      <formula>$W200&gt;0</formula>
    </cfRule>
  </conditionalFormatting>
  <conditionalFormatting sqref="P200">
    <cfRule type="expression" dxfId="940" priority="125" stopIfTrue="1">
      <formula>$D$184="- Select EU funder -"</formula>
    </cfRule>
  </conditionalFormatting>
  <conditionalFormatting sqref="P200">
    <cfRule type="containsText" dxfId="939" priority="126" stopIfTrue="1" operator="containsText" text="WP">
      <formula>NOT(ISERROR(SEARCH("WP",P200)))</formula>
    </cfRule>
  </conditionalFormatting>
  <conditionalFormatting sqref="P200">
    <cfRule type="expression" dxfId="938" priority="127">
      <formula>$W200&gt;0</formula>
    </cfRule>
  </conditionalFormatting>
  <conditionalFormatting sqref="N202">
    <cfRule type="expression" dxfId="937" priority="122" stopIfTrue="1">
      <formula>$D$184="- Select EU funder -"</formula>
    </cfRule>
  </conditionalFormatting>
  <conditionalFormatting sqref="N202">
    <cfRule type="notContainsBlanks" dxfId="936" priority="123" stopIfTrue="1">
      <formula>LEN(TRIM(N202))&gt;0</formula>
    </cfRule>
  </conditionalFormatting>
  <conditionalFormatting sqref="N202">
    <cfRule type="expression" dxfId="935" priority="124">
      <formula>$W202&gt;0</formula>
    </cfRule>
  </conditionalFormatting>
  <conditionalFormatting sqref="P202">
    <cfRule type="expression" dxfId="934" priority="119" stopIfTrue="1">
      <formula>$D$184="- Select EU funder -"</formula>
    </cfRule>
  </conditionalFormatting>
  <conditionalFormatting sqref="P202">
    <cfRule type="containsText" dxfId="933" priority="120" stopIfTrue="1" operator="containsText" text="WP">
      <formula>NOT(ISERROR(SEARCH("WP",P202)))</formula>
    </cfRule>
  </conditionalFormatting>
  <conditionalFormatting sqref="P202">
    <cfRule type="expression" dxfId="932" priority="121">
      <formula>$W202&gt;0</formula>
    </cfRule>
  </conditionalFormatting>
  <conditionalFormatting sqref="N204">
    <cfRule type="expression" dxfId="931" priority="116" stopIfTrue="1">
      <formula>$D$184="- Select EU funder -"</formula>
    </cfRule>
  </conditionalFormatting>
  <conditionalFormatting sqref="N204">
    <cfRule type="notContainsBlanks" dxfId="930" priority="117" stopIfTrue="1">
      <formula>LEN(TRIM(N204))&gt;0</formula>
    </cfRule>
  </conditionalFormatting>
  <conditionalFormatting sqref="N204">
    <cfRule type="expression" dxfId="929" priority="118">
      <formula>$W204&gt;0</formula>
    </cfRule>
  </conditionalFormatting>
  <conditionalFormatting sqref="P204">
    <cfRule type="expression" dxfId="928" priority="113" stopIfTrue="1">
      <formula>$D$184="- Select EU funder -"</formula>
    </cfRule>
  </conditionalFormatting>
  <conditionalFormatting sqref="P204">
    <cfRule type="containsText" dxfId="927" priority="114" stopIfTrue="1" operator="containsText" text="WP">
      <formula>NOT(ISERROR(SEARCH("WP",P204)))</formula>
    </cfRule>
  </conditionalFormatting>
  <conditionalFormatting sqref="P204">
    <cfRule type="expression" dxfId="926" priority="115">
      <formula>$W204&gt;0</formula>
    </cfRule>
  </conditionalFormatting>
  <conditionalFormatting sqref="N206">
    <cfRule type="expression" dxfId="925" priority="110" stopIfTrue="1">
      <formula>$D$184="- Select EU funder -"</formula>
    </cfRule>
  </conditionalFormatting>
  <conditionalFormatting sqref="N206">
    <cfRule type="notContainsBlanks" dxfId="924" priority="111" stopIfTrue="1">
      <formula>LEN(TRIM(N206))&gt;0</formula>
    </cfRule>
  </conditionalFormatting>
  <conditionalFormatting sqref="N206">
    <cfRule type="expression" dxfId="923" priority="112">
      <formula>$W206&gt;0</formula>
    </cfRule>
  </conditionalFormatting>
  <conditionalFormatting sqref="P206">
    <cfRule type="expression" dxfId="922" priority="107" stopIfTrue="1">
      <formula>$D$184="- Select EU funder -"</formula>
    </cfRule>
  </conditionalFormatting>
  <conditionalFormatting sqref="P206">
    <cfRule type="containsText" dxfId="921" priority="108" stopIfTrue="1" operator="containsText" text="WP">
      <formula>NOT(ISERROR(SEARCH("WP",P206)))</formula>
    </cfRule>
  </conditionalFormatting>
  <conditionalFormatting sqref="P206">
    <cfRule type="expression" dxfId="920" priority="109">
      <formula>$W206&gt;0</formula>
    </cfRule>
  </conditionalFormatting>
  <conditionalFormatting sqref="N208">
    <cfRule type="expression" dxfId="919" priority="104" stopIfTrue="1">
      <formula>$D$184="- Select EU funder -"</formula>
    </cfRule>
  </conditionalFormatting>
  <conditionalFormatting sqref="N208">
    <cfRule type="notContainsBlanks" dxfId="918" priority="105" stopIfTrue="1">
      <formula>LEN(TRIM(N208))&gt;0</formula>
    </cfRule>
  </conditionalFormatting>
  <conditionalFormatting sqref="N208">
    <cfRule type="expression" dxfId="917" priority="106">
      <formula>$W208&gt;0</formula>
    </cfRule>
  </conditionalFormatting>
  <conditionalFormatting sqref="P208">
    <cfRule type="expression" dxfId="916" priority="101" stopIfTrue="1">
      <formula>$D$184="- Select EU funder -"</formula>
    </cfRule>
  </conditionalFormatting>
  <conditionalFormatting sqref="P208">
    <cfRule type="containsText" dxfId="915" priority="102" stopIfTrue="1" operator="containsText" text="WP">
      <formula>NOT(ISERROR(SEARCH("WP",P208)))</formula>
    </cfRule>
  </conditionalFormatting>
  <conditionalFormatting sqref="P208">
    <cfRule type="expression" dxfId="914" priority="103">
      <formula>$W208&gt;0</formula>
    </cfRule>
  </conditionalFormatting>
  <conditionalFormatting sqref="N210">
    <cfRule type="expression" dxfId="913" priority="98" stopIfTrue="1">
      <formula>$D$184="- Select EU funder -"</formula>
    </cfRule>
  </conditionalFormatting>
  <conditionalFormatting sqref="N210">
    <cfRule type="notContainsBlanks" dxfId="912" priority="99" stopIfTrue="1">
      <formula>LEN(TRIM(N210))&gt;0</formula>
    </cfRule>
  </conditionalFormatting>
  <conditionalFormatting sqref="N210">
    <cfRule type="expression" dxfId="911" priority="100">
      <formula>$W210&gt;0</formula>
    </cfRule>
  </conditionalFormatting>
  <conditionalFormatting sqref="P210">
    <cfRule type="expression" dxfId="910" priority="95" stopIfTrue="1">
      <formula>$D$184="- Select EU funder -"</formula>
    </cfRule>
  </conditionalFormatting>
  <conditionalFormatting sqref="P210">
    <cfRule type="containsText" dxfId="909" priority="96" stopIfTrue="1" operator="containsText" text="WP">
      <formula>NOT(ISERROR(SEARCH("WP",P210)))</formula>
    </cfRule>
  </conditionalFormatting>
  <conditionalFormatting sqref="P210">
    <cfRule type="expression" dxfId="908" priority="97">
      <formula>$W210&gt;0</formula>
    </cfRule>
  </conditionalFormatting>
  <conditionalFormatting sqref="N212">
    <cfRule type="expression" dxfId="907" priority="92" stopIfTrue="1">
      <formula>$D$184="- Select EU funder -"</formula>
    </cfRule>
  </conditionalFormatting>
  <conditionalFormatting sqref="N212">
    <cfRule type="notContainsBlanks" dxfId="906" priority="93" stopIfTrue="1">
      <formula>LEN(TRIM(N212))&gt;0</formula>
    </cfRule>
  </conditionalFormatting>
  <conditionalFormatting sqref="N212">
    <cfRule type="expression" dxfId="905" priority="94">
      <formula>$W212&gt;0</formula>
    </cfRule>
  </conditionalFormatting>
  <conditionalFormatting sqref="P212">
    <cfRule type="expression" dxfId="904" priority="89" stopIfTrue="1">
      <formula>$D$184="- Select EU funder -"</formula>
    </cfRule>
  </conditionalFormatting>
  <conditionalFormatting sqref="P212">
    <cfRule type="containsText" dxfId="903" priority="90" stopIfTrue="1" operator="containsText" text="WP">
      <formula>NOT(ISERROR(SEARCH("WP",P212)))</formula>
    </cfRule>
  </conditionalFormatting>
  <conditionalFormatting sqref="P212">
    <cfRule type="expression" dxfId="902" priority="91">
      <formula>$W212&gt;0</formula>
    </cfRule>
  </conditionalFormatting>
  <conditionalFormatting sqref="F221">
    <cfRule type="expression" dxfId="901" priority="87" stopIfTrue="1">
      <formula>$D221="Select or Enter US federal funder"</formula>
    </cfRule>
  </conditionalFormatting>
  <conditionalFormatting sqref="V221">
    <cfRule type="expression" dxfId="900" priority="83" stopIfTrue="1">
      <formula>$Z$261&lt;21</formula>
    </cfRule>
  </conditionalFormatting>
  <conditionalFormatting sqref="R221">
    <cfRule type="expression" dxfId="899" priority="84" stopIfTrue="1">
      <formula>$D221="Select or Enter US federal funder"</formula>
    </cfRule>
  </conditionalFormatting>
  <conditionalFormatting sqref="V221">
    <cfRule type="expression" dxfId="898" priority="85" stopIfTrue="1">
      <formula>$D221="Select or Enter US federal funder"</formula>
    </cfRule>
  </conditionalFormatting>
  <conditionalFormatting sqref="F234">
    <cfRule type="expression" dxfId="897" priority="88" stopIfTrue="1">
      <formula>$D234="Select or Enter Other funder"</formula>
    </cfRule>
  </conditionalFormatting>
  <conditionalFormatting sqref="N234">
    <cfRule type="expression" dxfId="896" priority="80" stopIfTrue="1">
      <formula>$D234="Select or Enter Other funder"</formula>
    </cfRule>
  </conditionalFormatting>
  <conditionalFormatting sqref="N234">
    <cfRule type="notContainsBlanks" dxfId="895" priority="81" stopIfTrue="1">
      <formula>LEN(TRIM(N234))&gt;0</formula>
    </cfRule>
  </conditionalFormatting>
  <conditionalFormatting sqref="N234">
    <cfRule type="expression" dxfId="894" priority="82">
      <formula>$W234&gt;0</formula>
    </cfRule>
  </conditionalFormatting>
  <conditionalFormatting sqref="V234">
    <cfRule type="expression" dxfId="893" priority="77" stopIfTrue="1">
      <formula>$Z$261&lt;21</formula>
    </cfRule>
  </conditionalFormatting>
  <conditionalFormatting sqref="R234">
    <cfRule type="expression" dxfId="892" priority="78" stopIfTrue="1">
      <formula>$D234="Select or Enter Other funder"</formula>
    </cfRule>
  </conditionalFormatting>
  <conditionalFormatting sqref="V234">
    <cfRule type="expression" dxfId="891" priority="79" stopIfTrue="1">
      <formula>$D234="Select or Enter Other funder"</formula>
    </cfRule>
  </conditionalFormatting>
  <conditionalFormatting sqref="V247">
    <cfRule type="expression" dxfId="890" priority="74" stopIfTrue="1">
      <formula>$Z$261&lt;21</formula>
    </cfRule>
  </conditionalFormatting>
  <conditionalFormatting sqref="R247:U247">
    <cfRule type="expression" dxfId="889" priority="75" stopIfTrue="1">
      <formula>$N247="- Select work type -"</formula>
    </cfRule>
  </conditionalFormatting>
  <conditionalFormatting sqref="V247">
    <cfRule type="expression" dxfId="888" priority="76" stopIfTrue="1">
      <formula>$N247="- Select work type -"</formula>
    </cfRule>
  </conditionalFormatting>
  <conditionalFormatting sqref="V249">
    <cfRule type="expression" dxfId="887" priority="71" stopIfTrue="1">
      <formula>$Z$261&lt;21</formula>
    </cfRule>
  </conditionalFormatting>
  <conditionalFormatting sqref="R249:U249">
    <cfRule type="expression" dxfId="886" priority="72" stopIfTrue="1">
      <formula>$N249="- Select work type -"</formula>
    </cfRule>
  </conditionalFormatting>
  <conditionalFormatting sqref="V249">
    <cfRule type="expression" dxfId="885" priority="73" stopIfTrue="1">
      <formula>$N249="- Select work type -"</formula>
    </cfRule>
  </conditionalFormatting>
  <conditionalFormatting sqref="V251">
    <cfRule type="expression" dxfId="884" priority="68" stopIfTrue="1">
      <formula>$Z$261&lt;21</formula>
    </cfRule>
  </conditionalFormatting>
  <conditionalFormatting sqref="R251:U251">
    <cfRule type="expression" dxfId="883" priority="69" stopIfTrue="1">
      <formula>$N251="- Select work type -"</formula>
    </cfRule>
  </conditionalFormatting>
  <conditionalFormatting sqref="V251">
    <cfRule type="expression" dxfId="882" priority="70" stopIfTrue="1">
      <formula>$N251="- Select work type -"</formula>
    </cfRule>
  </conditionalFormatting>
  <conditionalFormatting sqref="H296:W404">
    <cfRule type="containsText" dxfId="881" priority="66" operator="containsText" text="Select">
      <formula>NOT(ISERROR(SEARCH("Select",H296)))</formula>
    </cfRule>
    <cfRule type="cellIs" dxfId="880" priority="67" operator="equal">
      <formula>0</formula>
    </cfRule>
  </conditionalFormatting>
  <conditionalFormatting sqref="V26">
    <cfRule type="expression" dxfId="879" priority="64" stopIfTrue="1">
      <formula>$Z$261&lt;21</formula>
    </cfRule>
  </conditionalFormatting>
  <conditionalFormatting sqref="V26">
    <cfRule type="expression" dxfId="878" priority="65">
      <formula>N26="- Select type of leave -"</formula>
    </cfRule>
  </conditionalFormatting>
  <conditionalFormatting sqref="N251">
    <cfRule type="containsText" dxfId="877" priority="808" stopIfTrue="1" operator="containsText" text="Select work type -">
      <formula>NOT(ISERROR(SEARCH("Select work type -",N251)))</formula>
    </cfRule>
  </conditionalFormatting>
  <conditionalFormatting sqref="F225">
    <cfRule type="expression" dxfId="876" priority="63" stopIfTrue="1">
      <formula>$D225="Select or Enter US federal funder"</formula>
    </cfRule>
  </conditionalFormatting>
  <conditionalFormatting sqref="H221">
    <cfRule type="expression" dxfId="875" priority="62" stopIfTrue="1">
      <formula>$D221="Select or Enter US federal funder"</formula>
    </cfRule>
  </conditionalFormatting>
  <conditionalFormatting sqref="J221">
    <cfRule type="expression" dxfId="874" priority="61" stopIfTrue="1">
      <formula>$D221="Select or Enter US federal funder"</formula>
    </cfRule>
  </conditionalFormatting>
  <conditionalFormatting sqref="L221">
    <cfRule type="expression" dxfId="873" priority="60" stopIfTrue="1">
      <formula>$D221="Select or Enter US federal funder"</formula>
    </cfRule>
  </conditionalFormatting>
  <conditionalFormatting sqref="F223">
    <cfRule type="expression" dxfId="872" priority="59" stopIfTrue="1">
      <formula>$D223="Select or Enter US federal funder"</formula>
    </cfRule>
  </conditionalFormatting>
  <conditionalFormatting sqref="H223">
    <cfRule type="expression" dxfId="871" priority="58" stopIfTrue="1">
      <formula>$D223="Select or Enter US federal funder"</formula>
    </cfRule>
  </conditionalFormatting>
  <conditionalFormatting sqref="J223">
    <cfRule type="expression" dxfId="870" priority="57" stopIfTrue="1">
      <formula>$D223="Select or Enter US federal funder"</formula>
    </cfRule>
  </conditionalFormatting>
  <conditionalFormatting sqref="L223">
    <cfRule type="expression" dxfId="869" priority="56" stopIfTrue="1">
      <formula>$D223="Select or Enter US federal funder"</formula>
    </cfRule>
  </conditionalFormatting>
  <conditionalFormatting sqref="H225">
    <cfRule type="expression" dxfId="868" priority="55" stopIfTrue="1">
      <formula>$D225="Select or Enter US federal funder"</formula>
    </cfRule>
  </conditionalFormatting>
  <conditionalFormatting sqref="J225">
    <cfRule type="expression" dxfId="867" priority="54" stopIfTrue="1">
      <formula>$D225="Select or Enter US federal funder"</formula>
    </cfRule>
  </conditionalFormatting>
  <conditionalFormatting sqref="L225">
    <cfRule type="expression" dxfId="866" priority="53" stopIfTrue="1">
      <formula>$D225="Select or Enter US federal funder"</formula>
    </cfRule>
  </conditionalFormatting>
  <conditionalFormatting sqref="N221">
    <cfRule type="expression" dxfId="865" priority="50" stopIfTrue="1">
      <formula>$D221="Select or Enter US federal funder"</formula>
    </cfRule>
  </conditionalFormatting>
  <conditionalFormatting sqref="N221">
    <cfRule type="notContainsBlanks" dxfId="864" priority="51" stopIfTrue="1">
      <formula>LEN(TRIM(N221))&gt;0</formula>
    </cfRule>
  </conditionalFormatting>
  <conditionalFormatting sqref="N221">
    <cfRule type="expression" dxfId="863" priority="52">
      <formula>$W221&gt;0</formula>
    </cfRule>
  </conditionalFormatting>
  <conditionalFormatting sqref="N223">
    <cfRule type="expression" dxfId="862" priority="47" stopIfTrue="1">
      <formula>$D223="Select or Enter US federal funder"</formula>
    </cfRule>
  </conditionalFormatting>
  <conditionalFormatting sqref="N223">
    <cfRule type="notContainsBlanks" dxfId="861" priority="48" stopIfTrue="1">
      <formula>LEN(TRIM(N223))&gt;0</formula>
    </cfRule>
  </conditionalFormatting>
  <conditionalFormatting sqref="N223">
    <cfRule type="expression" dxfId="860" priority="49">
      <formula>$W223&gt;0</formula>
    </cfRule>
  </conditionalFormatting>
  <conditionalFormatting sqref="N225">
    <cfRule type="expression" dxfId="859" priority="44" stopIfTrue="1">
      <formula>$D225="Select or Enter US federal funder"</formula>
    </cfRule>
  </conditionalFormatting>
  <conditionalFormatting sqref="N225">
    <cfRule type="notContainsBlanks" dxfId="858" priority="45" stopIfTrue="1">
      <formula>LEN(TRIM(N225))&gt;0</formula>
    </cfRule>
  </conditionalFormatting>
  <conditionalFormatting sqref="N225">
    <cfRule type="expression" dxfId="857" priority="46">
      <formula>$W225&gt;0</formula>
    </cfRule>
  </conditionalFormatting>
  <conditionalFormatting sqref="S221:U221">
    <cfRule type="expression" dxfId="856" priority="43" stopIfTrue="1">
      <formula>$D221="Select or Enter US federal funder"</formula>
    </cfRule>
  </conditionalFormatting>
  <conditionalFormatting sqref="R223:U223">
    <cfRule type="expression" dxfId="855" priority="42" stopIfTrue="1">
      <formula>$D223="Select or Enter US federal funder"</formula>
    </cfRule>
  </conditionalFormatting>
  <conditionalFormatting sqref="R225:U225">
    <cfRule type="expression" dxfId="854" priority="41" stopIfTrue="1">
      <formula>$D225="Select or Enter US federal funder"</formula>
    </cfRule>
  </conditionalFormatting>
  <conditionalFormatting sqref="V223">
    <cfRule type="expression" dxfId="853" priority="39" stopIfTrue="1">
      <formula>$Z$261&lt;21</formula>
    </cfRule>
  </conditionalFormatting>
  <conditionalFormatting sqref="V223">
    <cfRule type="expression" dxfId="852" priority="40" stopIfTrue="1">
      <formula>$D223="Select or Enter US federal funder"</formula>
    </cfRule>
  </conditionalFormatting>
  <conditionalFormatting sqref="V225">
    <cfRule type="expression" dxfId="851" priority="37" stopIfTrue="1">
      <formula>$Z$261&lt;21</formula>
    </cfRule>
  </conditionalFormatting>
  <conditionalFormatting sqref="V225">
    <cfRule type="expression" dxfId="850" priority="38" stopIfTrue="1">
      <formula>$D225="Select or Enter US federal funder"</formula>
    </cfRule>
  </conditionalFormatting>
  <conditionalFormatting sqref="D236">
    <cfRule type="containsText" dxfId="849" priority="36" stopIfTrue="1" operator="containsText" text="Select or Enter other funder">
      <formula>NOT(ISERROR(SEARCH("Select or Enter other funder",D236)))</formula>
    </cfRule>
  </conditionalFormatting>
  <conditionalFormatting sqref="D234">
    <cfRule type="containsText" dxfId="848" priority="35" stopIfTrue="1" operator="containsText" text="Select or Enter other funder">
      <formula>NOT(ISERROR(SEARCH("Select or Enter other funder",D234)))</formula>
    </cfRule>
  </conditionalFormatting>
  <conditionalFormatting sqref="H234">
    <cfRule type="expression" dxfId="847" priority="34" stopIfTrue="1">
      <formula>$D234="Select or Enter Other funder"</formula>
    </cfRule>
  </conditionalFormatting>
  <conditionalFormatting sqref="J234">
    <cfRule type="expression" dxfId="846" priority="33" stopIfTrue="1">
      <formula>$D234="Select or Enter Other funder"</formula>
    </cfRule>
  </conditionalFormatting>
  <conditionalFormatting sqref="L234">
    <cfRule type="expression" dxfId="845" priority="32" stopIfTrue="1">
      <formula>$D234="Select or Enter Other funder"</formula>
    </cfRule>
  </conditionalFormatting>
  <conditionalFormatting sqref="F236">
    <cfRule type="expression" dxfId="844" priority="31" stopIfTrue="1">
      <formula>$D236="Select or Enter Other funder"</formula>
    </cfRule>
  </conditionalFormatting>
  <conditionalFormatting sqref="H236">
    <cfRule type="expression" dxfId="843" priority="30" stopIfTrue="1">
      <formula>$D236="Select or Enter Other funder"</formula>
    </cfRule>
  </conditionalFormatting>
  <conditionalFormatting sqref="J236">
    <cfRule type="expression" dxfId="842" priority="29" stopIfTrue="1">
      <formula>$D236="Select or Enter Other funder"</formula>
    </cfRule>
  </conditionalFormatting>
  <conditionalFormatting sqref="L236">
    <cfRule type="expression" dxfId="841" priority="28" stopIfTrue="1">
      <formula>$D236="Select or Enter Other funder"</formula>
    </cfRule>
  </conditionalFormatting>
  <conditionalFormatting sqref="F238">
    <cfRule type="expression" dxfId="840" priority="27" stopIfTrue="1">
      <formula>$D238="Select or Enter Other funder"</formula>
    </cfRule>
  </conditionalFormatting>
  <conditionalFormatting sqref="H238">
    <cfRule type="expression" dxfId="839" priority="26" stopIfTrue="1">
      <formula>$D238="Select or Enter Other funder"</formula>
    </cfRule>
  </conditionalFormatting>
  <conditionalFormatting sqref="J238">
    <cfRule type="expression" dxfId="838" priority="25" stopIfTrue="1">
      <formula>$D238="Select or Enter Other funder"</formula>
    </cfRule>
  </conditionalFormatting>
  <conditionalFormatting sqref="L238">
    <cfRule type="expression" dxfId="837" priority="24" stopIfTrue="1">
      <formula>$D238="Select or Enter Other funder"</formula>
    </cfRule>
  </conditionalFormatting>
  <conditionalFormatting sqref="N236">
    <cfRule type="expression" dxfId="836" priority="21" stopIfTrue="1">
      <formula>$D236="Select or Enter Other funder"</formula>
    </cfRule>
  </conditionalFormatting>
  <conditionalFormatting sqref="N236">
    <cfRule type="notContainsBlanks" dxfId="835" priority="22" stopIfTrue="1">
      <formula>LEN(TRIM(N236))&gt;0</formula>
    </cfRule>
  </conditionalFormatting>
  <conditionalFormatting sqref="N236">
    <cfRule type="expression" dxfId="834" priority="23">
      <formula>$W236&gt;0</formula>
    </cfRule>
  </conditionalFormatting>
  <conditionalFormatting sqref="N238">
    <cfRule type="expression" dxfId="833" priority="18" stopIfTrue="1">
      <formula>$D238="Select or Enter Other funder"</formula>
    </cfRule>
  </conditionalFormatting>
  <conditionalFormatting sqref="N238">
    <cfRule type="notContainsBlanks" dxfId="832" priority="19" stopIfTrue="1">
      <formula>LEN(TRIM(N238))&gt;0</formula>
    </cfRule>
  </conditionalFormatting>
  <conditionalFormatting sqref="N238">
    <cfRule type="expression" dxfId="831" priority="20">
      <formula>$W238&gt;0</formula>
    </cfRule>
  </conditionalFormatting>
  <conditionalFormatting sqref="S234">
    <cfRule type="expression" dxfId="830" priority="17" stopIfTrue="1">
      <formula>$D234="Select or Enter Other funder"</formula>
    </cfRule>
  </conditionalFormatting>
  <conditionalFormatting sqref="T234">
    <cfRule type="expression" dxfId="829" priority="16" stopIfTrue="1">
      <formula>$D234="Select or Enter Other funder"</formula>
    </cfRule>
  </conditionalFormatting>
  <conditionalFormatting sqref="U234">
    <cfRule type="expression" dxfId="828" priority="15" stopIfTrue="1">
      <formula>$D234="Select or Enter Other funder"</formula>
    </cfRule>
  </conditionalFormatting>
  <conditionalFormatting sqref="U236">
    <cfRule type="expression" dxfId="827" priority="14" stopIfTrue="1">
      <formula>$D236="Select or Enter Other funder"</formula>
    </cfRule>
  </conditionalFormatting>
  <conditionalFormatting sqref="T236">
    <cfRule type="expression" dxfId="826" priority="13" stopIfTrue="1">
      <formula>$D236="Select or Enter Other funder"</formula>
    </cfRule>
  </conditionalFormatting>
  <conditionalFormatting sqref="S236">
    <cfRule type="expression" dxfId="825" priority="12" stopIfTrue="1">
      <formula>$D236="Select or Enter Other funder"</formula>
    </cfRule>
  </conditionalFormatting>
  <conditionalFormatting sqref="R236">
    <cfRule type="expression" dxfId="824" priority="11" stopIfTrue="1">
      <formula>$D236="Select or Enter Other funder"</formula>
    </cfRule>
  </conditionalFormatting>
  <conditionalFormatting sqref="R238">
    <cfRule type="expression" dxfId="823" priority="10" stopIfTrue="1">
      <formula>$D238="Select or Enter Other funder"</formula>
    </cfRule>
  </conditionalFormatting>
  <conditionalFormatting sqref="S238">
    <cfRule type="expression" dxfId="822" priority="9" stopIfTrue="1">
      <formula>$D238="Select or Enter Other funder"</formula>
    </cfRule>
  </conditionalFormatting>
  <conditionalFormatting sqref="T238">
    <cfRule type="expression" dxfId="821" priority="8" stopIfTrue="1">
      <formula>$D238="Select or Enter Other funder"</formula>
    </cfRule>
  </conditionalFormatting>
  <conditionalFormatting sqref="U238">
    <cfRule type="expression" dxfId="820" priority="7" stopIfTrue="1">
      <formula>$D238="Select or Enter Other funder"</formula>
    </cfRule>
  </conditionalFormatting>
  <conditionalFormatting sqref="V236">
    <cfRule type="expression" dxfId="819" priority="5" stopIfTrue="1">
      <formula>$Z$261&lt;21</formula>
    </cfRule>
  </conditionalFormatting>
  <conditionalFormatting sqref="V236">
    <cfRule type="expression" dxfId="818" priority="6" stopIfTrue="1">
      <formula>$D236="Select or Enter Other funder"</formula>
    </cfRule>
  </conditionalFormatting>
  <conditionalFormatting sqref="V238">
    <cfRule type="expression" dxfId="817" priority="3" stopIfTrue="1">
      <formula>$Z$261&lt;21</formula>
    </cfRule>
  </conditionalFormatting>
  <conditionalFormatting sqref="V238">
    <cfRule type="expression" dxfId="816" priority="4" stopIfTrue="1">
      <formula>$D238="Select or Enter Other funder"</formula>
    </cfRule>
  </conditionalFormatting>
  <conditionalFormatting sqref="N249">
    <cfRule type="containsText" dxfId="815" priority="2" stopIfTrue="1" operator="containsText" text="Select work type -">
      <formula>NOT(ISERROR(SEARCH("Select work type -",N249)))</formula>
    </cfRule>
  </conditionalFormatting>
  <conditionalFormatting sqref="N247">
    <cfRule type="containsText" dxfId="814" priority="1" stopIfTrue="1" operator="containsText" text="Select work type -">
      <formula>NOT(ISERROR(SEARCH("Select work type -",N247)))</formula>
    </cfRule>
  </conditionalFormatting>
  <dataValidations count="6">
    <dataValidation type="list" allowBlank="1" showInputMessage="1" sqref="D11:E11">
      <formula1>Month</formula1>
    </dataValidation>
    <dataValidation type="list" allowBlank="1" showInputMessage="1" showErrorMessage="1" sqref="N26 N28 N24">
      <formula1>LEAVE</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49 N251 N247">
      <formula1>NON_PROJECT_WORK</formula1>
    </dataValidation>
    <dataValidation type="list" allowBlank="1" showInputMessage="1" sqref="J11">
      <formula1>Year</formula1>
    </dataValidation>
    <dataValidation type="list" allowBlank="1" showInputMessage="1" showErrorMessage="1" sqref="P37 P39 P41 P43 P45 P49 P51 P53 P55 P59 P61 P63 P65 P47 P57 P69 P71 P73 P75 P67 P79 P81 P83 P85 P77">
      <formula1>TASK</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11'!D11="December",  "January", VLOOKUP('Month 11'!D11,List!$B$3:$D$14,3,FALSE))</f>
        <v>June</v>
      </c>
      <c r="E11" s="158"/>
      <c r="F11" s="160"/>
      <c r="G11" s="32"/>
      <c r="H11" s="32" t="s">
        <v>95</v>
      </c>
      <c r="I11" s="33"/>
      <c r="J11" s="157">
        <f>IF('Month 11'!D11="December", 'Month 11'!J11+1, 'Month 11'!J11)</f>
        <v>2023</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45078</v>
      </c>
      <c r="S21" s="199">
        <f>DATE(YEAR(R21),MONTH(R21),DAY(R21)+7)</f>
        <v>45085</v>
      </c>
      <c r="T21" s="199">
        <f t="shared" ref="T21:V21" si="0">DATE(YEAR(S21),MONTH(S21),DAY(S21)+7)</f>
        <v>45092</v>
      </c>
      <c r="U21" s="199">
        <f t="shared" si="0"/>
        <v>45099</v>
      </c>
      <c r="V21" s="199">
        <f t="shared" si="0"/>
        <v>45106</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45084</v>
      </c>
      <c r="S22" s="199">
        <f>DATE(YEAR(S21),MONTH(S21),DAY(S21)+6)</f>
        <v>45091</v>
      </c>
      <c r="T22" s="199">
        <f>DATE(YEAR(T21),MONTH(T21),DAY(T21)+6)</f>
        <v>45098</v>
      </c>
      <c r="U22" s="199">
        <f>DATE(YEAR(U21),MONTH(U21),DAY(U21)+6)</f>
        <v>45105</v>
      </c>
      <c r="V22" s="199">
        <f>$Z$260</f>
        <v>45107</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45078</v>
      </c>
      <c r="S34" s="199">
        <f t="shared" ref="S34:V34" si="1">S$21</f>
        <v>45085</v>
      </c>
      <c r="T34" s="199">
        <f t="shared" si="1"/>
        <v>45092</v>
      </c>
      <c r="U34" s="199">
        <f t="shared" si="1"/>
        <v>45099</v>
      </c>
      <c r="V34" s="199">
        <f t="shared" si="1"/>
        <v>45106</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45084</v>
      </c>
      <c r="S35" s="199">
        <f t="shared" ref="S35:V35" si="2">S$22</f>
        <v>45091</v>
      </c>
      <c r="T35" s="199">
        <f t="shared" si="2"/>
        <v>45098</v>
      </c>
      <c r="U35" s="199">
        <f t="shared" si="2"/>
        <v>45105</v>
      </c>
      <c r="V35" s="199">
        <f t="shared" si="2"/>
        <v>45107</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45078</v>
      </c>
      <c r="S91" s="199">
        <f t="shared" ref="S91:V91" si="3">S$21</f>
        <v>45085</v>
      </c>
      <c r="T91" s="199">
        <f t="shared" si="3"/>
        <v>45092</v>
      </c>
      <c r="U91" s="199">
        <f t="shared" si="3"/>
        <v>45099</v>
      </c>
      <c r="V91" s="199">
        <f t="shared" si="3"/>
        <v>45106</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45084</v>
      </c>
      <c r="S92" s="199">
        <f t="shared" ref="S92:V92" si="4">S$22</f>
        <v>45091</v>
      </c>
      <c r="T92" s="199">
        <f t="shared" si="4"/>
        <v>45098</v>
      </c>
      <c r="U92" s="199">
        <f t="shared" si="4"/>
        <v>45105</v>
      </c>
      <c r="V92" s="199">
        <f t="shared" si="4"/>
        <v>45107</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45078</v>
      </c>
      <c r="S218" s="199">
        <f t="shared" ref="S218:V218" si="61">S$21</f>
        <v>45085</v>
      </c>
      <c r="T218" s="199">
        <f t="shared" si="61"/>
        <v>45092</v>
      </c>
      <c r="U218" s="199">
        <f t="shared" si="61"/>
        <v>45099</v>
      </c>
      <c r="V218" s="199">
        <f t="shared" si="61"/>
        <v>45106</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45084</v>
      </c>
      <c r="S219" s="199">
        <f t="shared" ref="S219:V219" si="62">S$22</f>
        <v>45091</v>
      </c>
      <c r="T219" s="199">
        <f t="shared" si="62"/>
        <v>45098</v>
      </c>
      <c r="U219" s="199">
        <f t="shared" si="62"/>
        <v>45105</v>
      </c>
      <c r="V219" s="199">
        <f t="shared" si="62"/>
        <v>45107</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45078</v>
      </c>
      <c r="S231" s="199">
        <f t="shared" ref="S231:V231" si="63">S$21</f>
        <v>45085</v>
      </c>
      <c r="T231" s="199">
        <f t="shared" si="63"/>
        <v>45092</v>
      </c>
      <c r="U231" s="199">
        <f t="shared" si="63"/>
        <v>45099</v>
      </c>
      <c r="V231" s="199">
        <f t="shared" si="63"/>
        <v>45106</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45084</v>
      </c>
      <c r="S232" s="199">
        <f t="shared" ref="S232:V232" si="64">S$22</f>
        <v>45091</v>
      </c>
      <c r="T232" s="199">
        <f t="shared" si="64"/>
        <v>45098</v>
      </c>
      <c r="U232" s="199">
        <f t="shared" si="64"/>
        <v>45105</v>
      </c>
      <c r="V232" s="199">
        <f t="shared" si="64"/>
        <v>45107</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45078</v>
      </c>
      <c r="S244" s="199">
        <f t="shared" ref="S244:V244" si="65">S$21</f>
        <v>45085</v>
      </c>
      <c r="T244" s="199">
        <f t="shared" si="65"/>
        <v>45092</v>
      </c>
      <c r="U244" s="199">
        <f t="shared" si="65"/>
        <v>45099</v>
      </c>
      <c r="V244" s="199">
        <f t="shared" si="65"/>
        <v>45106</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45084</v>
      </c>
      <c r="S245" s="199">
        <f t="shared" ref="S245:V245" si="66">S$22</f>
        <v>45091</v>
      </c>
      <c r="T245" s="199">
        <f t="shared" si="66"/>
        <v>45098</v>
      </c>
      <c r="U245" s="199">
        <f t="shared" si="66"/>
        <v>45105</v>
      </c>
      <c r="V245" s="199">
        <f t="shared" si="66"/>
        <v>45107</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45078</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45107</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22</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June</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2023</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June</v>
      </c>
      <c r="C293" s="146"/>
      <c r="D293" s="106">
        <f>J11</f>
        <v>2023</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813" priority="86" stopIfTrue="1">
      <formula>$Z$261&lt;21</formula>
    </cfRule>
  </conditionalFormatting>
  <conditionalFormatting sqref="D184">
    <cfRule type="containsText" dxfId="812" priority="813" stopIfTrue="1" operator="containsText" text="- Select EU funder -">
      <formula>NOT(ISERROR(SEARCH("- Select EU funder -",D184)))</formula>
    </cfRule>
  </conditionalFormatting>
  <conditionalFormatting sqref="D221">
    <cfRule type="containsText" dxfId="811" priority="812" stopIfTrue="1" operator="containsText" text="Select or Enter US federal funder">
      <formula>NOT(ISERROR(SEARCH("Select or Enter US federal funder",D221)))</formula>
    </cfRule>
  </conditionalFormatting>
  <conditionalFormatting sqref="D223">
    <cfRule type="containsText" dxfId="810" priority="811" stopIfTrue="1" operator="containsText" text="Select or Enter US federal funder">
      <formula>NOT(ISERROR(SEARCH("Select or Enter US federal funder",D223)))</formula>
    </cfRule>
  </conditionalFormatting>
  <conditionalFormatting sqref="D225">
    <cfRule type="containsText" dxfId="809" priority="810" stopIfTrue="1" operator="containsText" text="Select or Enter US federal funder">
      <formula>NOT(ISERROR(SEARCH("Select or Enter US federal funder",D225)))</formula>
    </cfRule>
  </conditionalFormatting>
  <conditionalFormatting sqref="D238">
    <cfRule type="containsText" dxfId="808" priority="809" stopIfTrue="1" operator="containsText" text="Select or Enter other funder">
      <formula>NOT(ISERROR(SEARCH("Select or Enter other funder",D238)))</formula>
    </cfRule>
  </conditionalFormatting>
  <conditionalFormatting sqref="D77">
    <cfRule type="containsText" dxfId="807" priority="807" stopIfTrue="1" operator="containsText" text="- Select UKRI funder -">
      <formula>NOT(ISERROR(SEARCH("- Select UKRI funder -",D77)))</formula>
    </cfRule>
  </conditionalFormatting>
  <conditionalFormatting sqref="F77">
    <cfRule type="expression" dxfId="806" priority="806" stopIfTrue="1">
      <formula>$D77="- Select UKRI funder -"</formula>
    </cfRule>
  </conditionalFormatting>
  <conditionalFormatting sqref="R26">
    <cfRule type="expression" dxfId="805" priority="805">
      <formula>N26="- Select type of leave -"</formula>
    </cfRule>
  </conditionalFormatting>
  <conditionalFormatting sqref="S26">
    <cfRule type="expression" dxfId="804" priority="804">
      <formula>N26="- Select type of leave -"</formula>
    </cfRule>
  </conditionalFormatting>
  <conditionalFormatting sqref="T26">
    <cfRule type="expression" dxfId="803" priority="803">
      <formula>N26="- Select type of leave -"</formula>
    </cfRule>
  </conditionalFormatting>
  <conditionalFormatting sqref="U26">
    <cfRule type="expression" dxfId="802" priority="802">
      <formula>N26="- Select type of leave -"</formula>
    </cfRule>
  </conditionalFormatting>
  <conditionalFormatting sqref="R28">
    <cfRule type="expression" dxfId="801" priority="801">
      <formula>N28="- Select type of leave -"</formula>
    </cfRule>
  </conditionalFormatting>
  <conditionalFormatting sqref="S28">
    <cfRule type="expression" dxfId="800" priority="800">
      <formula>N28="- Select type of leave -"</formula>
    </cfRule>
  </conditionalFormatting>
  <conditionalFormatting sqref="T28">
    <cfRule type="expression" dxfId="799" priority="799">
      <formula>N28="- Select type of leave -"</formula>
    </cfRule>
  </conditionalFormatting>
  <conditionalFormatting sqref="U28">
    <cfRule type="expression" dxfId="798" priority="798">
      <formula>N28="- Select type of leave -"</formula>
    </cfRule>
  </conditionalFormatting>
  <conditionalFormatting sqref="V28">
    <cfRule type="expression" dxfId="797" priority="797">
      <formula>N28="- Select type of leave -"</formula>
    </cfRule>
  </conditionalFormatting>
  <conditionalFormatting sqref="R24">
    <cfRule type="expression" dxfId="796" priority="796">
      <formula>N24="- Select type of leave -"</formula>
    </cfRule>
  </conditionalFormatting>
  <conditionalFormatting sqref="S24">
    <cfRule type="expression" dxfId="795" priority="795">
      <formula>N24="- Select type of leave -"</formula>
    </cfRule>
  </conditionalFormatting>
  <conditionalFormatting sqref="T24">
    <cfRule type="expression" dxfId="794" priority="794">
      <formula>N24="- Select type of leave -"</formula>
    </cfRule>
  </conditionalFormatting>
  <conditionalFormatting sqref="U24">
    <cfRule type="expression" dxfId="793" priority="793">
      <formula>N24="- Select type of leave -"</formula>
    </cfRule>
  </conditionalFormatting>
  <conditionalFormatting sqref="V24">
    <cfRule type="expression" dxfId="792" priority="792">
      <formula>N24="- Select type of leave -"</formula>
    </cfRule>
  </conditionalFormatting>
  <conditionalFormatting sqref="P26">
    <cfRule type="containsText" dxfId="791" priority="790" operator="containsText" text="- Select type of leave -">
      <formula>NOT(ISERROR(SEARCH("- Select type of leave -",P26)))</formula>
    </cfRule>
  </conditionalFormatting>
  <conditionalFormatting sqref="O26">
    <cfRule type="containsText" dxfId="790" priority="789" operator="containsText" text="- Select type of leave -">
      <formula>NOT(ISERROR(SEARCH("- Select type of leave -",O26)))</formula>
    </cfRule>
  </conditionalFormatting>
  <conditionalFormatting sqref="P24">
    <cfRule type="containsText" dxfId="789" priority="788" operator="containsText" text="- Select type of leave -">
      <formula>NOT(ISERROR(SEARCH("- Select type of leave -",P24)))</formula>
    </cfRule>
  </conditionalFormatting>
  <conditionalFormatting sqref="O24">
    <cfRule type="containsText" dxfId="788" priority="787" operator="containsText" text="- Select type of leave -">
      <formula>NOT(ISERROR(SEARCH("- Select type of leave -",O24)))</formula>
    </cfRule>
  </conditionalFormatting>
  <conditionalFormatting sqref="P28">
    <cfRule type="containsText" dxfId="787" priority="786" operator="containsText" text="- Select type of leave -">
      <formula>NOT(ISERROR(SEARCH("- Select type of leave -",P28)))</formula>
    </cfRule>
  </conditionalFormatting>
  <conditionalFormatting sqref="O28">
    <cfRule type="containsText" dxfId="786" priority="785" operator="containsText" text="- Select type of leave -">
      <formula>NOT(ISERROR(SEARCH("- Select type of leave -",O28)))</formula>
    </cfRule>
  </conditionalFormatting>
  <conditionalFormatting sqref="N37">
    <cfRule type="expression" dxfId="785" priority="782" stopIfTrue="1">
      <formula>$D$37="- Select UKRI funder -"</formula>
    </cfRule>
  </conditionalFormatting>
  <conditionalFormatting sqref="N37">
    <cfRule type="notContainsBlanks" dxfId="784" priority="783" stopIfTrue="1">
      <formula>LEN(TRIM(N37))&gt;0</formula>
    </cfRule>
  </conditionalFormatting>
  <conditionalFormatting sqref="N37">
    <cfRule type="expression" dxfId="783" priority="784">
      <formula>$W37&gt;0</formula>
    </cfRule>
  </conditionalFormatting>
  <conditionalFormatting sqref="H77">
    <cfRule type="expression" dxfId="782" priority="781" stopIfTrue="1">
      <formula>$D77="- Select UKRI funder -"</formula>
    </cfRule>
  </conditionalFormatting>
  <conditionalFormatting sqref="J77">
    <cfRule type="expression" dxfId="781" priority="780" stopIfTrue="1">
      <formula>$D77="- Select UKRI funder -"</formula>
    </cfRule>
  </conditionalFormatting>
  <conditionalFormatting sqref="L77">
    <cfRule type="expression" dxfId="780" priority="779" stopIfTrue="1">
      <formula>$D77="- Select UKRI funder -"</formula>
    </cfRule>
  </conditionalFormatting>
  <conditionalFormatting sqref="D67">
    <cfRule type="containsText" dxfId="779" priority="778" stopIfTrue="1" operator="containsText" text="- Select UKRI funder -">
      <formula>NOT(ISERROR(SEARCH("- Select UKRI funder -",D67)))</formula>
    </cfRule>
  </conditionalFormatting>
  <conditionalFormatting sqref="D57">
    <cfRule type="containsText" dxfId="778" priority="777" stopIfTrue="1" operator="containsText" text="- Select UKRI funder -">
      <formula>NOT(ISERROR(SEARCH("- Select UKRI funder -",D57)))</formula>
    </cfRule>
  </conditionalFormatting>
  <conditionalFormatting sqref="D47">
    <cfRule type="containsText" dxfId="777" priority="776" stopIfTrue="1" operator="containsText" text="- Select UKRI funder -">
      <formula>NOT(ISERROR(SEARCH("- Select UKRI funder -",D47)))</formula>
    </cfRule>
  </conditionalFormatting>
  <conditionalFormatting sqref="D37">
    <cfRule type="containsText" dxfId="776" priority="775" stopIfTrue="1" operator="containsText" text="- Select UKRI funder -">
      <formula>NOT(ISERROR(SEARCH("- Select UKRI funder -",D37)))</formula>
    </cfRule>
  </conditionalFormatting>
  <conditionalFormatting sqref="F67">
    <cfRule type="expression" dxfId="775" priority="774" stopIfTrue="1">
      <formula>$D67="- Select UKRI funder -"</formula>
    </cfRule>
  </conditionalFormatting>
  <conditionalFormatting sqref="F57">
    <cfRule type="expression" dxfId="774" priority="773" stopIfTrue="1">
      <formula>$D57="- Select UKRI funder -"</formula>
    </cfRule>
  </conditionalFormatting>
  <conditionalFormatting sqref="F47">
    <cfRule type="expression" dxfId="773" priority="772" stopIfTrue="1">
      <formula>$D47="- Select UKRI funder -"</formula>
    </cfRule>
  </conditionalFormatting>
  <conditionalFormatting sqref="F37">
    <cfRule type="expression" dxfId="772" priority="771" stopIfTrue="1">
      <formula>$D37="- Select UKRI funder -"</formula>
    </cfRule>
  </conditionalFormatting>
  <conditionalFormatting sqref="H37">
    <cfRule type="expression" dxfId="771" priority="770" stopIfTrue="1">
      <formula>$D37="- Select UKRI funder -"</formula>
    </cfRule>
  </conditionalFormatting>
  <conditionalFormatting sqref="H47">
    <cfRule type="expression" dxfId="770" priority="769" stopIfTrue="1">
      <formula>$D47="- Select UKRI funder -"</formula>
    </cfRule>
  </conditionalFormatting>
  <conditionalFormatting sqref="H57">
    <cfRule type="expression" dxfId="769" priority="768" stopIfTrue="1">
      <formula>$D57="- Select UKRI funder -"</formula>
    </cfRule>
  </conditionalFormatting>
  <conditionalFormatting sqref="H67">
    <cfRule type="expression" dxfId="768" priority="767" stopIfTrue="1">
      <formula>$D67="- Select UKRI funder -"</formula>
    </cfRule>
  </conditionalFormatting>
  <conditionalFormatting sqref="J67">
    <cfRule type="expression" dxfId="767" priority="766" stopIfTrue="1">
      <formula>$D67="- Select UKRI funder -"</formula>
    </cfRule>
  </conditionalFormatting>
  <conditionalFormatting sqref="J57">
    <cfRule type="expression" dxfId="766" priority="765" stopIfTrue="1">
      <formula>$D57="- Select UKRI funder -"</formula>
    </cfRule>
  </conditionalFormatting>
  <conditionalFormatting sqref="J47">
    <cfRule type="expression" dxfId="765" priority="764" stopIfTrue="1">
      <formula>$D47="- Select UKRI funder -"</formula>
    </cfRule>
  </conditionalFormatting>
  <conditionalFormatting sqref="J37">
    <cfRule type="expression" dxfId="764" priority="763" stopIfTrue="1">
      <formula>$D37="- Select UKRI funder -"</formula>
    </cfRule>
  </conditionalFormatting>
  <conditionalFormatting sqref="L37">
    <cfRule type="expression" dxfId="763" priority="762" stopIfTrue="1">
      <formula>$D37="- Select UKRI funder -"</formula>
    </cfRule>
  </conditionalFormatting>
  <conditionalFormatting sqref="L47">
    <cfRule type="expression" dxfId="762" priority="761" stopIfTrue="1">
      <formula>$D47="- Select UKRI funder -"</formula>
    </cfRule>
  </conditionalFormatting>
  <conditionalFormatting sqref="L57">
    <cfRule type="expression" dxfId="761" priority="760" stopIfTrue="1">
      <formula>$D57="- Select UKRI funder -"</formula>
    </cfRule>
  </conditionalFormatting>
  <conditionalFormatting sqref="L67">
    <cfRule type="expression" dxfId="760" priority="759" stopIfTrue="1">
      <formula>$D67="- Select UKRI funder -"</formula>
    </cfRule>
  </conditionalFormatting>
  <conditionalFormatting sqref="P37">
    <cfRule type="expression" dxfId="759" priority="731" stopIfTrue="1">
      <formula>$D$37="- Select UKRI funder -"</formula>
    </cfRule>
    <cfRule type="notContainsBlanks" dxfId="758" priority="758" stopIfTrue="1">
      <formula>LEN(TRIM(P37))&gt;0</formula>
    </cfRule>
  </conditionalFormatting>
  <conditionalFormatting sqref="F184">
    <cfRule type="expression" dxfId="757" priority="757" stopIfTrue="1">
      <formula>$D184="- Select EU funder -"</formula>
    </cfRule>
  </conditionalFormatting>
  <conditionalFormatting sqref="H184">
    <cfRule type="expression" dxfId="756" priority="756" stopIfTrue="1">
      <formula>$D184="- Select EU funder -"</formula>
    </cfRule>
  </conditionalFormatting>
  <conditionalFormatting sqref="J184">
    <cfRule type="expression" dxfId="755" priority="755" stopIfTrue="1">
      <formula>$D184="- Select EU funder -"</formula>
    </cfRule>
  </conditionalFormatting>
  <conditionalFormatting sqref="L184">
    <cfRule type="expression" dxfId="754" priority="754" stopIfTrue="1">
      <formula>$D184="- Select EU funder -"</formula>
    </cfRule>
  </conditionalFormatting>
  <conditionalFormatting sqref="D154">
    <cfRule type="containsText" dxfId="753" priority="753" stopIfTrue="1" operator="containsText" text="- Select EU funder -">
      <formula>NOT(ISERROR(SEARCH("- Select EU funder -",D154)))</formula>
    </cfRule>
  </conditionalFormatting>
  <conditionalFormatting sqref="D124">
    <cfRule type="containsText" dxfId="752" priority="752" stopIfTrue="1" operator="containsText" text="- Select EU funder -">
      <formula>NOT(ISERROR(SEARCH("- Select EU funder -",D124)))</formula>
    </cfRule>
  </conditionalFormatting>
  <conditionalFormatting sqref="D94">
    <cfRule type="containsText" dxfId="751" priority="751" stopIfTrue="1" operator="containsText" text="- Select EU funder -">
      <formula>NOT(ISERROR(SEARCH("- Select EU funder -",D94)))</formula>
    </cfRule>
  </conditionalFormatting>
  <conditionalFormatting sqref="F94">
    <cfRule type="expression" dxfId="750" priority="750" stopIfTrue="1">
      <formula>$D94="- Select EU funder -"</formula>
    </cfRule>
  </conditionalFormatting>
  <conditionalFormatting sqref="F124">
    <cfRule type="expression" dxfId="749" priority="749" stopIfTrue="1">
      <formula>$D124="- Select EU funder -"</formula>
    </cfRule>
  </conditionalFormatting>
  <conditionalFormatting sqref="F154">
    <cfRule type="expression" dxfId="748" priority="748" stopIfTrue="1">
      <formula>$D154="- Select EU funder -"</formula>
    </cfRule>
  </conditionalFormatting>
  <conditionalFormatting sqref="H94">
    <cfRule type="expression" dxfId="747" priority="747" stopIfTrue="1">
      <formula>$D94="- Select EU funder -"</formula>
    </cfRule>
  </conditionalFormatting>
  <conditionalFormatting sqref="H124">
    <cfRule type="expression" dxfId="746" priority="746" stopIfTrue="1">
      <formula>$D124="- Select EU funder -"</formula>
    </cfRule>
  </conditionalFormatting>
  <conditionalFormatting sqref="H154">
    <cfRule type="expression" dxfId="745" priority="745" stopIfTrue="1">
      <formula>$D154="- Select EU funder -"</formula>
    </cfRule>
  </conditionalFormatting>
  <conditionalFormatting sqref="J94">
    <cfRule type="expression" dxfId="744" priority="744" stopIfTrue="1">
      <formula>$D94="- Select EU funder -"</formula>
    </cfRule>
  </conditionalFormatting>
  <conditionalFormatting sqref="J124">
    <cfRule type="expression" dxfId="743" priority="743" stopIfTrue="1">
      <formula>$D124="- Select EU funder -"</formula>
    </cfRule>
  </conditionalFormatting>
  <conditionalFormatting sqref="J154">
    <cfRule type="expression" dxfId="742" priority="742" stopIfTrue="1">
      <formula>$D154="- Select EU funder -"</formula>
    </cfRule>
  </conditionalFormatting>
  <conditionalFormatting sqref="L94">
    <cfRule type="expression" dxfId="741" priority="741" stopIfTrue="1">
      <formula>$D94="- Select EU funder -"</formula>
    </cfRule>
  </conditionalFormatting>
  <conditionalFormatting sqref="L124">
    <cfRule type="expression" dxfId="740" priority="740" stopIfTrue="1">
      <formula>$D124="- Select EU funder -"</formula>
    </cfRule>
  </conditionalFormatting>
  <conditionalFormatting sqref="L154">
    <cfRule type="expression" dxfId="739" priority="739" stopIfTrue="1">
      <formula>$D154="- Select EU funder -"</formula>
    </cfRule>
  </conditionalFormatting>
  <conditionalFormatting sqref="P47">
    <cfRule type="expression" dxfId="738" priority="737" stopIfTrue="1">
      <formula>$D$47="- Select UKRI funder -"</formula>
    </cfRule>
    <cfRule type="notContainsBlanks" dxfId="737" priority="738" stopIfTrue="1">
      <formula>LEN(TRIM(P47))&gt;0</formula>
    </cfRule>
  </conditionalFormatting>
  <conditionalFormatting sqref="P57">
    <cfRule type="expression" dxfId="736" priority="735" stopIfTrue="1">
      <formula>$D$57="- Select UKRI funder -"</formula>
    </cfRule>
    <cfRule type="notContainsBlanks" dxfId="735" priority="736" stopIfTrue="1">
      <formula>LEN(TRIM(P57))&gt;0</formula>
    </cfRule>
  </conditionalFormatting>
  <conditionalFormatting sqref="P67">
    <cfRule type="expression" dxfId="734" priority="733" stopIfTrue="1">
      <formula>$D$67="- Select UKRI funder -"</formula>
    </cfRule>
    <cfRule type="notContainsBlanks" dxfId="733" priority="734" stopIfTrue="1">
      <formula>LEN(TRIM(P67))&gt;0</formula>
    </cfRule>
  </conditionalFormatting>
  <conditionalFormatting sqref="P77">
    <cfRule type="expression" dxfId="732" priority="732" stopIfTrue="1">
      <formula>$D$77="- Select UKRI funder -"</formula>
    </cfRule>
    <cfRule type="notContainsBlanks" dxfId="731" priority="814" stopIfTrue="1">
      <formula>LEN(TRIM(P77))&gt;0</formula>
    </cfRule>
  </conditionalFormatting>
  <conditionalFormatting sqref="P79">
    <cfRule type="expression" dxfId="730" priority="729" stopIfTrue="1">
      <formula>$D$77="- Select UKRI funder -"</formula>
    </cfRule>
    <cfRule type="notContainsBlanks" dxfId="729" priority="730" stopIfTrue="1">
      <formula>LEN(TRIM(P79))&gt;0</formula>
    </cfRule>
  </conditionalFormatting>
  <conditionalFormatting sqref="P81">
    <cfRule type="expression" dxfId="728" priority="727" stopIfTrue="1">
      <formula>$D$77="- Select UKRI funder -"</formula>
    </cfRule>
    <cfRule type="notContainsBlanks" dxfId="727" priority="728" stopIfTrue="1">
      <formula>LEN(TRIM(P81))&gt;0</formula>
    </cfRule>
  </conditionalFormatting>
  <conditionalFormatting sqref="P83">
    <cfRule type="expression" dxfId="726" priority="725" stopIfTrue="1">
      <formula>$D$77="- Select UKRI funder -"</formula>
    </cfRule>
    <cfRule type="notContainsBlanks" dxfId="725" priority="726" stopIfTrue="1">
      <formula>LEN(TRIM(P83))&gt;0</formula>
    </cfRule>
  </conditionalFormatting>
  <conditionalFormatting sqref="P85">
    <cfRule type="expression" dxfId="724" priority="723" stopIfTrue="1">
      <formula>$D$77="- Select UKRI funder -"</formula>
    </cfRule>
    <cfRule type="notContainsBlanks" dxfId="723" priority="724" stopIfTrue="1">
      <formula>LEN(TRIM(P85))&gt;0</formula>
    </cfRule>
  </conditionalFormatting>
  <conditionalFormatting sqref="P69">
    <cfRule type="expression" dxfId="722" priority="721" stopIfTrue="1">
      <formula>$D$67="- Select UKRI funder -"</formula>
    </cfRule>
    <cfRule type="notContainsBlanks" dxfId="721" priority="722" stopIfTrue="1">
      <formula>LEN(TRIM(P69))&gt;0</formula>
    </cfRule>
  </conditionalFormatting>
  <conditionalFormatting sqref="P71">
    <cfRule type="expression" dxfId="720" priority="719" stopIfTrue="1">
      <formula>$D$67="- Select UKRI funder -"</formula>
    </cfRule>
    <cfRule type="notContainsBlanks" dxfId="719" priority="720" stopIfTrue="1">
      <formula>LEN(TRIM(P71))&gt;0</formula>
    </cfRule>
  </conditionalFormatting>
  <conditionalFormatting sqref="P73">
    <cfRule type="expression" dxfId="718" priority="717" stopIfTrue="1">
      <formula>$D$67="- Select UKRI funder -"</formula>
    </cfRule>
    <cfRule type="notContainsBlanks" dxfId="717" priority="718" stopIfTrue="1">
      <formula>LEN(TRIM(P73))&gt;0</formula>
    </cfRule>
  </conditionalFormatting>
  <conditionalFormatting sqref="P75">
    <cfRule type="expression" dxfId="716" priority="715" stopIfTrue="1">
      <formula>$D$67="- Select UKRI funder -"</formula>
    </cfRule>
    <cfRule type="notContainsBlanks" dxfId="715" priority="716" stopIfTrue="1">
      <formula>LEN(TRIM(P75))&gt;0</formula>
    </cfRule>
  </conditionalFormatting>
  <conditionalFormatting sqref="P59">
    <cfRule type="expression" dxfId="714" priority="713" stopIfTrue="1">
      <formula>$D$57="- Select UKRI funder -"</formula>
    </cfRule>
    <cfRule type="notContainsBlanks" dxfId="713" priority="714" stopIfTrue="1">
      <formula>LEN(TRIM(P59))&gt;0</formula>
    </cfRule>
  </conditionalFormatting>
  <conditionalFormatting sqref="P61">
    <cfRule type="expression" dxfId="712" priority="711" stopIfTrue="1">
      <formula>$D$57="- Select UKRI funder -"</formula>
    </cfRule>
    <cfRule type="notContainsBlanks" dxfId="711" priority="712" stopIfTrue="1">
      <formula>LEN(TRIM(P61))&gt;0</formula>
    </cfRule>
  </conditionalFormatting>
  <conditionalFormatting sqref="P63">
    <cfRule type="expression" dxfId="710" priority="709" stopIfTrue="1">
      <formula>$D$57="- Select UKRI funder -"</formula>
    </cfRule>
    <cfRule type="notContainsBlanks" dxfId="709" priority="710" stopIfTrue="1">
      <formula>LEN(TRIM(P63))&gt;0</formula>
    </cfRule>
  </conditionalFormatting>
  <conditionalFormatting sqref="P65">
    <cfRule type="expression" dxfId="708" priority="707" stopIfTrue="1">
      <formula>$D$57="- Select UKRI funder -"</formula>
    </cfRule>
    <cfRule type="notContainsBlanks" dxfId="707" priority="708" stopIfTrue="1">
      <formula>LEN(TRIM(P65))&gt;0</formula>
    </cfRule>
  </conditionalFormatting>
  <conditionalFormatting sqref="P49">
    <cfRule type="expression" dxfId="706" priority="705" stopIfTrue="1">
      <formula>$D$47="- Select UKRI funder -"</formula>
    </cfRule>
    <cfRule type="notContainsBlanks" dxfId="705" priority="706" stopIfTrue="1">
      <formula>LEN(TRIM(P49))&gt;0</formula>
    </cfRule>
  </conditionalFormatting>
  <conditionalFormatting sqref="P51">
    <cfRule type="expression" dxfId="704" priority="703" stopIfTrue="1">
      <formula>$D$47="- Select UKRI funder -"</formula>
    </cfRule>
    <cfRule type="notContainsBlanks" dxfId="703" priority="704" stopIfTrue="1">
      <formula>LEN(TRIM(P51))&gt;0</formula>
    </cfRule>
  </conditionalFormatting>
  <conditionalFormatting sqref="P53">
    <cfRule type="expression" dxfId="702" priority="701" stopIfTrue="1">
      <formula>$D$47="- Select UKRI funder -"</formula>
    </cfRule>
    <cfRule type="notContainsBlanks" dxfId="701" priority="702" stopIfTrue="1">
      <formula>LEN(TRIM(P53))&gt;0</formula>
    </cfRule>
  </conditionalFormatting>
  <conditionalFormatting sqref="P55">
    <cfRule type="expression" dxfId="700" priority="699" stopIfTrue="1">
      <formula>$D$47="- Select UKRI funder -"</formula>
    </cfRule>
    <cfRule type="notContainsBlanks" dxfId="699" priority="700" stopIfTrue="1">
      <formula>LEN(TRIM(P55))&gt;0</formula>
    </cfRule>
  </conditionalFormatting>
  <conditionalFormatting sqref="P39">
    <cfRule type="expression" dxfId="698" priority="697" stopIfTrue="1">
      <formula>$D$37="- Select UKRI funder -"</formula>
    </cfRule>
    <cfRule type="notContainsBlanks" dxfId="697" priority="698" stopIfTrue="1">
      <formula>LEN(TRIM(P39))&gt;0</formula>
    </cfRule>
  </conditionalFormatting>
  <conditionalFormatting sqref="P41">
    <cfRule type="expression" dxfId="696" priority="695" stopIfTrue="1">
      <formula>$D$37="- Select UKRI funder -"</formula>
    </cfRule>
    <cfRule type="notContainsBlanks" dxfId="695" priority="696" stopIfTrue="1">
      <formula>LEN(TRIM(P41))&gt;0</formula>
    </cfRule>
  </conditionalFormatting>
  <conditionalFormatting sqref="P43">
    <cfRule type="expression" dxfId="694" priority="693" stopIfTrue="1">
      <formula>$D$37="- Select UKRI funder -"</formula>
    </cfRule>
    <cfRule type="notContainsBlanks" dxfId="693" priority="694" stopIfTrue="1">
      <formula>LEN(TRIM(P43))&gt;0</formula>
    </cfRule>
  </conditionalFormatting>
  <conditionalFormatting sqref="P45">
    <cfRule type="expression" dxfId="692" priority="691" stopIfTrue="1">
      <formula>$D$37="- Select UKRI funder -"</formula>
    </cfRule>
    <cfRule type="notContainsBlanks" dxfId="691" priority="692" stopIfTrue="1">
      <formula>LEN(TRIM(P45))&gt;0</formula>
    </cfRule>
  </conditionalFormatting>
  <conditionalFormatting sqref="R47:V47">
    <cfRule type="expression" dxfId="690" priority="791">
      <formula>$D$47="- Select UKRI funder -"</formula>
    </cfRule>
  </conditionalFormatting>
  <conditionalFormatting sqref="V49">
    <cfRule type="expression" dxfId="689" priority="689" stopIfTrue="1">
      <formula>$Z$261&lt;21</formula>
    </cfRule>
  </conditionalFormatting>
  <conditionalFormatting sqref="R49:V49">
    <cfRule type="expression" dxfId="688" priority="690">
      <formula>$D$47="- Select UKRI funder -"</formula>
    </cfRule>
  </conditionalFormatting>
  <conditionalFormatting sqref="V51">
    <cfRule type="expression" dxfId="687" priority="687" stopIfTrue="1">
      <formula>$Z$261&lt;21</formula>
    </cfRule>
  </conditionalFormatting>
  <conditionalFormatting sqref="R51:V51">
    <cfRule type="expression" dxfId="686" priority="688">
      <formula>$D$47="- Select UKRI funder -"</formula>
    </cfRule>
  </conditionalFormatting>
  <conditionalFormatting sqref="V53">
    <cfRule type="expression" dxfId="685" priority="685" stopIfTrue="1">
      <formula>$Z$261&lt;21</formula>
    </cfRule>
  </conditionalFormatting>
  <conditionalFormatting sqref="R53:V53">
    <cfRule type="expression" dxfId="684" priority="686">
      <formula>$D$47="- Select UKRI funder -"</formula>
    </cfRule>
  </conditionalFormatting>
  <conditionalFormatting sqref="V55">
    <cfRule type="expression" dxfId="683" priority="683" stopIfTrue="1">
      <formula>$Z$261&lt;21</formula>
    </cfRule>
  </conditionalFormatting>
  <conditionalFormatting sqref="R55:V55">
    <cfRule type="expression" dxfId="682" priority="684">
      <formula>$D$47="- Select UKRI funder -"</formula>
    </cfRule>
  </conditionalFormatting>
  <conditionalFormatting sqref="V37">
    <cfRule type="expression" dxfId="681" priority="681" stopIfTrue="1">
      <formula>$Z$261&lt;21</formula>
    </cfRule>
  </conditionalFormatting>
  <conditionalFormatting sqref="R37:V37">
    <cfRule type="expression" dxfId="680" priority="682">
      <formula>$D$37="- Select UKRI funder -"</formula>
    </cfRule>
  </conditionalFormatting>
  <conditionalFormatting sqref="V39">
    <cfRule type="expression" dxfId="679" priority="679" stopIfTrue="1">
      <formula>$Z$261&lt;21</formula>
    </cfRule>
  </conditionalFormatting>
  <conditionalFormatting sqref="R39:V39">
    <cfRule type="expression" dxfId="678" priority="680">
      <formula>$D$37="- Select UKRI funder -"</formula>
    </cfRule>
  </conditionalFormatting>
  <conditionalFormatting sqref="V41">
    <cfRule type="expression" dxfId="677" priority="677" stopIfTrue="1">
      <formula>$Z$261&lt;21</formula>
    </cfRule>
  </conditionalFormatting>
  <conditionalFormatting sqref="R41:V41">
    <cfRule type="expression" dxfId="676" priority="678">
      <formula>$D$37="- Select UKRI funder -"</formula>
    </cfRule>
  </conditionalFormatting>
  <conditionalFormatting sqref="V43">
    <cfRule type="expression" dxfId="675" priority="675" stopIfTrue="1">
      <formula>$Z$261&lt;21</formula>
    </cfRule>
  </conditionalFormatting>
  <conditionalFormatting sqref="R43:V43">
    <cfRule type="expression" dxfId="674" priority="676">
      <formula>$D$37="- Select UKRI funder -"</formula>
    </cfRule>
  </conditionalFormatting>
  <conditionalFormatting sqref="V45">
    <cfRule type="expression" dxfId="673" priority="673" stopIfTrue="1">
      <formula>$Z$261&lt;21</formula>
    </cfRule>
  </conditionalFormatting>
  <conditionalFormatting sqref="R45:V45">
    <cfRule type="expression" dxfId="672" priority="674">
      <formula>$D$37="- Select UKRI funder -"</formula>
    </cfRule>
  </conditionalFormatting>
  <conditionalFormatting sqref="V57">
    <cfRule type="expression" dxfId="671" priority="671" stopIfTrue="1">
      <formula>$Z$261&lt;21</formula>
    </cfRule>
  </conditionalFormatting>
  <conditionalFormatting sqref="R57:V57">
    <cfRule type="expression" dxfId="670" priority="672">
      <formula>$D$57="- Select UKRI funder -"</formula>
    </cfRule>
  </conditionalFormatting>
  <conditionalFormatting sqref="V59">
    <cfRule type="expression" dxfId="669" priority="669" stopIfTrue="1">
      <formula>$Z$261&lt;21</formula>
    </cfRule>
  </conditionalFormatting>
  <conditionalFormatting sqref="R59:V59">
    <cfRule type="expression" dxfId="668" priority="670">
      <formula>$D$57="- Select UKRI funder -"</formula>
    </cfRule>
  </conditionalFormatting>
  <conditionalFormatting sqref="V61">
    <cfRule type="expression" dxfId="667" priority="667" stopIfTrue="1">
      <formula>$Z$261&lt;21</formula>
    </cfRule>
  </conditionalFormatting>
  <conditionalFormatting sqref="R61:V61">
    <cfRule type="expression" dxfId="666" priority="668">
      <formula>$D$57="- Select UKRI funder -"</formula>
    </cfRule>
  </conditionalFormatting>
  <conditionalFormatting sqref="V63">
    <cfRule type="expression" dxfId="665" priority="665" stopIfTrue="1">
      <formula>$Z$261&lt;21</formula>
    </cfRule>
  </conditionalFormatting>
  <conditionalFormatting sqref="R63:V63">
    <cfRule type="expression" dxfId="664" priority="666">
      <formula>$D$57="- Select UKRI funder -"</formula>
    </cfRule>
  </conditionalFormatting>
  <conditionalFormatting sqref="V65">
    <cfRule type="expression" dxfId="663" priority="663" stopIfTrue="1">
      <formula>$Z$261&lt;21</formula>
    </cfRule>
  </conditionalFormatting>
  <conditionalFormatting sqref="R65:V65">
    <cfRule type="expression" dxfId="662" priority="664">
      <formula>$D$57="- Select UKRI funder -"</formula>
    </cfRule>
  </conditionalFormatting>
  <conditionalFormatting sqref="V67">
    <cfRule type="expression" dxfId="661" priority="661" stopIfTrue="1">
      <formula>$Z$261&lt;21</formula>
    </cfRule>
  </conditionalFormatting>
  <conditionalFormatting sqref="R67:V67">
    <cfRule type="expression" dxfId="660" priority="662">
      <formula>$D$67="- Select UKRI funder -"</formula>
    </cfRule>
  </conditionalFormatting>
  <conditionalFormatting sqref="V69">
    <cfRule type="expression" dxfId="659" priority="659" stopIfTrue="1">
      <formula>$Z$261&lt;21</formula>
    </cfRule>
  </conditionalFormatting>
  <conditionalFormatting sqref="R69:V69">
    <cfRule type="expression" dxfId="658" priority="660">
      <formula>$D$67="- Select UKRI funder -"</formula>
    </cfRule>
  </conditionalFormatting>
  <conditionalFormatting sqref="V71">
    <cfRule type="expression" dxfId="657" priority="657" stopIfTrue="1">
      <formula>$Z$261&lt;21</formula>
    </cfRule>
  </conditionalFormatting>
  <conditionalFormatting sqref="R71:V71">
    <cfRule type="expression" dxfId="656" priority="658">
      <formula>$D$67="- Select UKRI funder -"</formula>
    </cfRule>
  </conditionalFormatting>
  <conditionalFormatting sqref="V73">
    <cfRule type="expression" dxfId="655" priority="655" stopIfTrue="1">
      <formula>$Z$261&lt;21</formula>
    </cfRule>
  </conditionalFormatting>
  <conditionalFormatting sqref="R73:V73">
    <cfRule type="expression" dxfId="654" priority="656">
      <formula>$D$67="- Select UKRI funder -"</formula>
    </cfRule>
  </conditionalFormatting>
  <conditionalFormatting sqref="V75">
    <cfRule type="expression" dxfId="653" priority="653" stopIfTrue="1">
      <formula>$Z$261&lt;21</formula>
    </cfRule>
  </conditionalFormatting>
  <conditionalFormatting sqref="R75:V75">
    <cfRule type="expression" dxfId="652" priority="654">
      <formula>$D$67="- Select UKRI funder -"</formula>
    </cfRule>
  </conditionalFormatting>
  <conditionalFormatting sqref="V77">
    <cfRule type="expression" dxfId="651" priority="651" stopIfTrue="1">
      <formula>$Z$261&lt;21</formula>
    </cfRule>
  </conditionalFormatting>
  <conditionalFormatting sqref="R77:V77">
    <cfRule type="expression" dxfId="650" priority="652">
      <formula>$D$77="- Select UKRI funder -"</formula>
    </cfRule>
  </conditionalFormatting>
  <conditionalFormatting sqref="V79">
    <cfRule type="expression" dxfId="649" priority="649" stopIfTrue="1">
      <formula>$Z$261&lt;21</formula>
    </cfRule>
  </conditionalFormatting>
  <conditionalFormatting sqref="R79:V79">
    <cfRule type="expression" dxfId="648" priority="650">
      <formula>$D$77="- Select UKRI funder -"</formula>
    </cfRule>
  </conditionalFormatting>
  <conditionalFormatting sqref="V81">
    <cfRule type="expression" dxfId="647" priority="647" stopIfTrue="1">
      <formula>$Z$261&lt;21</formula>
    </cfRule>
  </conditionalFormatting>
  <conditionalFormatting sqref="R81:V81">
    <cfRule type="expression" dxfId="646" priority="648">
      <formula>$D$77="- Select UKRI funder -"</formula>
    </cfRule>
  </conditionalFormatting>
  <conditionalFormatting sqref="V83">
    <cfRule type="expression" dxfId="645" priority="645" stopIfTrue="1">
      <formula>$Z$261&lt;21</formula>
    </cfRule>
  </conditionalFormatting>
  <conditionalFormatting sqref="R83:V83">
    <cfRule type="expression" dxfId="644" priority="646">
      <formula>$D$77="- Select UKRI funder -"</formula>
    </cfRule>
  </conditionalFormatting>
  <conditionalFormatting sqref="V85">
    <cfRule type="expression" dxfId="643" priority="643" stopIfTrue="1">
      <formula>$Z$261&lt;21</formula>
    </cfRule>
  </conditionalFormatting>
  <conditionalFormatting sqref="R85:V85">
    <cfRule type="expression" dxfId="642" priority="644">
      <formula>$D$77="- Select UKRI funder -"</formula>
    </cfRule>
  </conditionalFormatting>
  <conditionalFormatting sqref="V94">
    <cfRule type="expression" dxfId="641" priority="641" stopIfTrue="1">
      <formula>$Z$261&lt;21</formula>
    </cfRule>
  </conditionalFormatting>
  <conditionalFormatting sqref="R94:V94">
    <cfRule type="expression" dxfId="640" priority="642">
      <formula>$D$94="- Select EU funder -"</formula>
    </cfRule>
  </conditionalFormatting>
  <conditionalFormatting sqref="Y37:Y258">
    <cfRule type="cellIs" dxfId="639" priority="639" operator="greaterThan">
      <formula>$W37</formula>
    </cfRule>
    <cfRule type="cellIs" dxfId="638" priority="640" operator="lessThan">
      <formula>$W37</formula>
    </cfRule>
  </conditionalFormatting>
  <conditionalFormatting sqref="N39">
    <cfRule type="expression" dxfId="637" priority="636" stopIfTrue="1">
      <formula>$D$37="- Select UKRI funder -"</formula>
    </cfRule>
  </conditionalFormatting>
  <conditionalFormatting sqref="N39">
    <cfRule type="notContainsBlanks" dxfId="636" priority="637" stopIfTrue="1">
      <formula>LEN(TRIM(N39))&gt;0</formula>
    </cfRule>
  </conditionalFormatting>
  <conditionalFormatting sqref="N39">
    <cfRule type="expression" dxfId="635" priority="638">
      <formula>$W39&gt;0</formula>
    </cfRule>
  </conditionalFormatting>
  <conditionalFormatting sqref="N41">
    <cfRule type="expression" dxfId="634" priority="633" stopIfTrue="1">
      <formula>$D$37="- Select UKRI funder -"</formula>
    </cfRule>
  </conditionalFormatting>
  <conditionalFormatting sqref="N41">
    <cfRule type="notContainsBlanks" dxfId="633" priority="634" stopIfTrue="1">
      <formula>LEN(TRIM(N41))&gt;0</formula>
    </cfRule>
  </conditionalFormatting>
  <conditionalFormatting sqref="N41">
    <cfRule type="expression" dxfId="632" priority="635">
      <formula>$W41&gt;0</formula>
    </cfRule>
  </conditionalFormatting>
  <conditionalFormatting sqref="N43">
    <cfRule type="expression" dxfId="631" priority="630" stopIfTrue="1">
      <formula>$D$37="- Select UKRI funder -"</formula>
    </cfRule>
  </conditionalFormatting>
  <conditionalFormatting sqref="N43">
    <cfRule type="notContainsBlanks" dxfId="630" priority="631" stopIfTrue="1">
      <formula>LEN(TRIM(N43))&gt;0</formula>
    </cfRule>
  </conditionalFormatting>
  <conditionalFormatting sqref="N43">
    <cfRule type="expression" dxfId="629" priority="632">
      <formula>$W43&gt;0</formula>
    </cfRule>
  </conditionalFormatting>
  <conditionalFormatting sqref="N45">
    <cfRule type="expression" dxfId="628" priority="627" stopIfTrue="1">
      <formula>$D$37="- Select UKRI funder -"</formula>
    </cfRule>
  </conditionalFormatting>
  <conditionalFormatting sqref="N45">
    <cfRule type="notContainsBlanks" dxfId="627" priority="628" stopIfTrue="1">
      <formula>LEN(TRIM(N45))&gt;0</formula>
    </cfRule>
  </conditionalFormatting>
  <conditionalFormatting sqref="N45">
    <cfRule type="expression" dxfId="626" priority="629">
      <formula>$W45&gt;0</formula>
    </cfRule>
  </conditionalFormatting>
  <conditionalFormatting sqref="N47">
    <cfRule type="expression" dxfId="625" priority="624" stopIfTrue="1">
      <formula>$D$47="- Select UKRI funder -"</formula>
    </cfRule>
  </conditionalFormatting>
  <conditionalFormatting sqref="N47">
    <cfRule type="notContainsBlanks" dxfId="624" priority="625" stopIfTrue="1">
      <formula>LEN(TRIM(N47))&gt;0</formula>
    </cfRule>
  </conditionalFormatting>
  <conditionalFormatting sqref="N47">
    <cfRule type="expression" dxfId="623" priority="626">
      <formula>$W47&gt;0</formula>
    </cfRule>
  </conditionalFormatting>
  <conditionalFormatting sqref="N49">
    <cfRule type="expression" dxfId="622" priority="621" stopIfTrue="1">
      <formula>$D$47="- Select UKRI funder -"</formula>
    </cfRule>
  </conditionalFormatting>
  <conditionalFormatting sqref="N49">
    <cfRule type="notContainsBlanks" dxfId="621" priority="622" stopIfTrue="1">
      <formula>LEN(TRIM(N49))&gt;0</formula>
    </cfRule>
  </conditionalFormatting>
  <conditionalFormatting sqref="N49">
    <cfRule type="expression" dxfId="620" priority="623">
      <formula>$W49&gt;0</formula>
    </cfRule>
  </conditionalFormatting>
  <conditionalFormatting sqref="N51">
    <cfRule type="expression" dxfId="619" priority="618" stopIfTrue="1">
      <formula>$D$47="- Select UKRI funder -"</formula>
    </cfRule>
  </conditionalFormatting>
  <conditionalFormatting sqref="N51">
    <cfRule type="notContainsBlanks" dxfId="618" priority="619" stopIfTrue="1">
      <formula>LEN(TRIM(N51))&gt;0</formula>
    </cfRule>
  </conditionalFormatting>
  <conditionalFormatting sqref="N51">
    <cfRule type="expression" dxfId="617" priority="620">
      <formula>$W51&gt;0</formula>
    </cfRule>
  </conditionalFormatting>
  <conditionalFormatting sqref="N53">
    <cfRule type="expression" dxfId="616" priority="615" stopIfTrue="1">
      <formula>$D$47="- Select UKRI funder -"</formula>
    </cfRule>
  </conditionalFormatting>
  <conditionalFormatting sqref="N53">
    <cfRule type="notContainsBlanks" dxfId="615" priority="616" stopIfTrue="1">
      <formula>LEN(TRIM(N53))&gt;0</formula>
    </cfRule>
  </conditionalFormatting>
  <conditionalFormatting sqref="N53">
    <cfRule type="expression" dxfId="614" priority="617">
      <formula>$W53&gt;0</formula>
    </cfRule>
  </conditionalFormatting>
  <conditionalFormatting sqref="N55">
    <cfRule type="expression" dxfId="613" priority="612" stopIfTrue="1">
      <formula>$D$47="- Select UKRI funder -"</formula>
    </cfRule>
  </conditionalFormatting>
  <conditionalFormatting sqref="N55">
    <cfRule type="notContainsBlanks" dxfId="612" priority="613" stopIfTrue="1">
      <formula>LEN(TRIM(N55))&gt;0</formula>
    </cfRule>
  </conditionalFormatting>
  <conditionalFormatting sqref="N55">
    <cfRule type="expression" dxfId="611" priority="614">
      <formula>$W55&gt;0</formula>
    </cfRule>
  </conditionalFormatting>
  <conditionalFormatting sqref="N57">
    <cfRule type="expression" dxfId="610" priority="609" stopIfTrue="1">
      <formula>$D$57="- Select UKRI funder -"</formula>
    </cfRule>
  </conditionalFormatting>
  <conditionalFormatting sqref="N57">
    <cfRule type="notContainsBlanks" dxfId="609" priority="610" stopIfTrue="1">
      <formula>LEN(TRIM(N57))&gt;0</formula>
    </cfRule>
  </conditionalFormatting>
  <conditionalFormatting sqref="N57">
    <cfRule type="expression" dxfId="608" priority="611">
      <formula>$W57&gt;0</formula>
    </cfRule>
  </conditionalFormatting>
  <conditionalFormatting sqref="N59">
    <cfRule type="expression" dxfId="607" priority="606" stopIfTrue="1">
      <formula>$D$57="- Select UKRI funder -"</formula>
    </cfRule>
  </conditionalFormatting>
  <conditionalFormatting sqref="N59">
    <cfRule type="notContainsBlanks" dxfId="606" priority="607" stopIfTrue="1">
      <formula>LEN(TRIM(N59))&gt;0</formula>
    </cfRule>
  </conditionalFormatting>
  <conditionalFormatting sqref="N59">
    <cfRule type="expression" dxfId="605" priority="608">
      <formula>$W59&gt;0</formula>
    </cfRule>
  </conditionalFormatting>
  <conditionalFormatting sqref="N61">
    <cfRule type="expression" dxfId="604" priority="603" stopIfTrue="1">
      <formula>$D$57="- Select UKRI funder -"</formula>
    </cfRule>
  </conditionalFormatting>
  <conditionalFormatting sqref="N61">
    <cfRule type="notContainsBlanks" dxfId="603" priority="604" stopIfTrue="1">
      <formula>LEN(TRIM(N61))&gt;0</formula>
    </cfRule>
  </conditionalFormatting>
  <conditionalFormatting sqref="N61">
    <cfRule type="expression" dxfId="602" priority="605">
      <formula>$W61&gt;0</formula>
    </cfRule>
  </conditionalFormatting>
  <conditionalFormatting sqref="N63">
    <cfRule type="expression" dxfId="601" priority="600" stopIfTrue="1">
      <formula>$D$57="- Select UKRI funder -"</formula>
    </cfRule>
  </conditionalFormatting>
  <conditionalFormatting sqref="N63">
    <cfRule type="notContainsBlanks" dxfId="600" priority="601" stopIfTrue="1">
      <formula>LEN(TRIM(N63))&gt;0</formula>
    </cfRule>
  </conditionalFormatting>
  <conditionalFormatting sqref="N63">
    <cfRule type="expression" dxfId="599" priority="602">
      <formula>$W63&gt;0</formula>
    </cfRule>
  </conditionalFormatting>
  <conditionalFormatting sqref="N65">
    <cfRule type="expression" dxfId="598" priority="597" stopIfTrue="1">
      <formula>$D$57="- Select UKRI funder -"</formula>
    </cfRule>
  </conditionalFormatting>
  <conditionalFormatting sqref="N65">
    <cfRule type="notContainsBlanks" dxfId="597" priority="598" stopIfTrue="1">
      <formula>LEN(TRIM(N65))&gt;0</formula>
    </cfRule>
  </conditionalFormatting>
  <conditionalFormatting sqref="N65">
    <cfRule type="expression" dxfId="596" priority="599">
      <formula>$W65&gt;0</formula>
    </cfRule>
  </conditionalFormatting>
  <conditionalFormatting sqref="N67">
    <cfRule type="expression" dxfId="595" priority="594" stopIfTrue="1">
      <formula>$D$67="- Select UKRI funder -"</formula>
    </cfRule>
  </conditionalFormatting>
  <conditionalFormatting sqref="N67">
    <cfRule type="notContainsBlanks" dxfId="594" priority="595" stopIfTrue="1">
      <formula>LEN(TRIM(N67))&gt;0</formula>
    </cfRule>
  </conditionalFormatting>
  <conditionalFormatting sqref="N67">
    <cfRule type="expression" dxfId="593" priority="596">
      <formula>$W67&gt;0</formula>
    </cfRule>
  </conditionalFormatting>
  <conditionalFormatting sqref="N69">
    <cfRule type="expression" dxfId="592" priority="591" stopIfTrue="1">
      <formula>$D$67="- Select UKRI funder -"</formula>
    </cfRule>
  </conditionalFormatting>
  <conditionalFormatting sqref="N69">
    <cfRule type="notContainsBlanks" dxfId="591" priority="592" stopIfTrue="1">
      <formula>LEN(TRIM(N69))&gt;0</formula>
    </cfRule>
  </conditionalFormatting>
  <conditionalFormatting sqref="N69">
    <cfRule type="expression" dxfId="590" priority="593">
      <formula>$W69&gt;0</formula>
    </cfRule>
  </conditionalFormatting>
  <conditionalFormatting sqref="N71">
    <cfRule type="expression" dxfId="589" priority="588" stopIfTrue="1">
      <formula>$D$67="- Select UKRI funder -"</formula>
    </cfRule>
  </conditionalFormatting>
  <conditionalFormatting sqref="N71">
    <cfRule type="notContainsBlanks" dxfId="588" priority="589" stopIfTrue="1">
      <formula>LEN(TRIM(N71))&gt;0</formula>
    </cfRule>
  </conditionalFormatting>
  <conditionalFormatting sqref="N71">
    <cfRule type="expression" dxfId="587" priority="590">
      <formula>$W71&gt;0</formula>
    </cfRule>
  </conditionalFormatting>
  <conditionalFormatting sqref="N73">
    <cfRule type="expression" dxfId="586" priority="585" stopIfTrue="1">
      <formula>$D$67="- Select UKRI funder -"</formula>
    </cfRule>
  </conditionalFormatting>
  <conditionalFormatting sqref="N73">
    <cfRule type="notContainsBlanks" dxfId="585" priority="586" stopIfTrue="1">
      <formula>LEN(TRIM(N73))&gt;0</formula>
    </cfRule>
  </conditionalFormatting>
  <conditionalFormatting sqref="N73">
    <cfRule type="expression" dxfId="584" priority="587">
      <formula>$W73&gt;0</formula>
    </cfRule>
  </conditionalFormatting>
  <conditionalFormatting sqref="N75">
    <cfRule type="expression" dxfId="583" priority="582" stopIfTrue="1">
      <formula>$D$67="- Select UKRI funder -"</formula>
    </cfRule>
  </conditionalFormatting>
  <conditionalFormatting sqref="N75">
    <cfRule type="notContainsBlanks" dxfId="582" priority="583" stopIfTrue="1">
      <formula>LEN(TRIM(N75))&gt;0</formula>
    </cfRule>
  </conditionalFormatting>
  <conditionalFormatting sqref="N75">
    <cfRule type="expression" dxfId="581" priority="584">
      <formula>$W75&gt;0</formula>
    </cfRule>
  </conditionalFormatting>
  <conditionalFormatting sqref="N77">
    <cfRule type="expression" dxfId="580" priority="579" stopIfTrue="1">
      <formula>$D$77="- Select UKRI funder -"</formula>
    </cfRule>
  </conditionalFormatting>
  <conditionalFormatting sqref="N77">
    <cfRule type="notContainsBlanks" dxfId="579" priority="580" stopIfTrue="1">
      <formula>LEN(TRIM(N77))&gt;0</formula>
    </cfRule>
  </conditionalFormatting>
  <conditionalFormatting sqref="N77">
    <cfRule type="expression" dxfId="578" priority="581">
      <formula>$W77&gt;0</formula>
    </cfRule>
  </conditionalFormatting>
  <conditionalFormatting sqref="N79">
    <cfRule type="expression" dxfId="577" priority="576" stopIfTrue="1">
      <formula>$D$77="- Select UKRI funder -"</formula>
    </cfRule>
  </conditionalFormatting>
  <conditionalFormatting sqref="N79">
    <cfRule type="notContainsBlanks" dxfId="576" priority="577" stopIfTrue="1">
      <formula>LEN(TRIM(N79))&gt;0</formula>
    </cfRule>
  </conditionalFormatting>
  <conditionalFormatting sqref="N79">
    <cfRule type="expression" dxfId="575" priority="578">
      <formula>$W79&gt;0</formula>
    </cfRule>
  </conditionalFormatting>
  <conditionalFormatting sqref="N81">
    <cfRule type="expression" dxfId="574" priority="573" stopIfTrue="1">
      <formula>$D$77="- Select UKRI funder -"</formula>
    </cfRule>
  </conditionalFormatting>
  <conditionalFormatting sqref="N81">
    <cfRule type="notContainsBlanks" dxfId="573" priority="574" stopIfTrue="1">
      <formula>LEN(TRIM(N81))&gt;0</formula>
    </cfRule>
  </conditionalFormatting>
  <conditionalFormatting sqref="N81">
    <cfRule type="expression" dxfId="572" priority="575">
      <formula>$W81&gt;0</formula>
    </cfRule>
  </conditionalFormatting>
  <conditionalFormatting sqref="N83">
    <cfRule type="expression" dxfId="571" priority="570" stopIfTrue="1">
      <formula>$D$77="- Select UKRI funder -"</formula>
    </cfRule>
  </conditionalFormatting>
  <conditionalFormatting sqref="N83">
    <cfRule type="notContainsBlanks" dxfId="570" priority="571" stopIfTrue="1">
      <formula>LEN(TRIM(N83))&gt;0</formula>
    </cfRule>
  </conditionalFormatting>
  <conditionalFormatting sqref="N83">
    <cfRule type="expression" dxfId="569" priority="572">
      <formula>$W83&gt;0</formula>
    </cfRule>
  </conditionalFormatting>
  <conditionalFormatting sqref="N85">
    <cfRule type="expression" dxfId="568" priority="567" stopIfTrue="1">
      <formula>$D$77="- Select UKRI funder -"</formula>
    </cfRule>
  </conditionalFormatting>
  <conditionalFormatting sqref="N85">
    <cfRule type="notContainsBlanks" dxfId="567" priority="568" stopIfTrue="1">
      <formula>LEN(TRIM(N85))&gt;0</formula>
    </cfRule>
  </conditionalFormatting>
  <conditionalFormatting sqref="N85">
    <cfRule type="expression" dxfId="566" priority="569">
      <formula>$W85&gt;0</formula>
    </cfRule>
  </conditionalFormatting>
  <conditionalFormatting sqref="V96">
    <cfRule type="expression" dxfId="565" priority="565" stopIfTrue="1">
      <formula>$Z$261&lt;21</formula>
    </cfRule>
  </conditionalFormatting>
  <conditionalFormatting sqref="R96:V96">
    <cfRule type="expression" dxfId="564" priority="566">
      <formula>$D$94="- Select EU funder -"</formula>
    </cfRule>
  </conditionalFormatting>
  <conditionalFormatting sqref="V98">
    <cfRule type="expression" dxfId="563" priority="563" stopIfTrue="1">
      <formula>$Z$261&lt;21</formula>
    </cfRule>
  </conditionalFormatting>
  <conditionalFormatting sqref="R98:V98">
    <cfRule type="expression" dxfId="562" priority="564">
      <formula>$D$94="- Select EU funder -"</formula>
    </cfRule>
  </conditionalFormatting>
  <conditionalFormatting sqref="V100">
    <cfRule type="expression" dxfId="561" priority="561" stopIfTrue="1">
      <formula>$Z$261&lt;21</formula>
    </cfRule>
  </conditionalFormatting>
  <conditionalFormatting sqref="R100:V100">
    <cfRule type="expression" dxfId="560" priority="562">
      <formula>$D$94="- Select EU funder -"</formula>
    </cfRule>
  </conditionalFormatting>
  <conditionalFormatting sqref="V102">
    <cfRule type="expression" dxfId="559" priority="559" stopIfTrue="1">
      <formula>$Z$261&lt;21</formula>
    </cfRule>
  </conditionalFormatting>
  <conditionalFormatting sqref="R102:V102">
    <cfRule type="expression" dxfId="558" priority="560">
      <formula>$D$94="- Select EU funder -"</formula>
    </cfRule>
  </conditionalFormatting>
  <conditionalFormatting sqref="V104">
    <cfRule type="expression" dxfId="557" priority="557" stopIfTrue="1">
      <formula>$Z$261&lt;21</formula>
    </cfRule>
  </conditionalFormatting>
  <conditionalFormatting sqref="R104:V104">
    <cfRule type="expression" dxfId="556" priority="558">
      <formula>$D$94="- Select EU funder -"</formula>
    </cfRule>
  </conditionalFormatting>
  <conditionalFormatting sqref="V106">
    <cfRule type="expression" dxfId="555" priority="555" stopIfTrue="1">
      <formula>$Z$261&lt;21</formula>
    </cfRule>
  </conditionalFormatting>
  <conditionalFormatting sqref="R106:V106">
    <cfRule type="expression" dxfId="554" priority="556">
      <formula>$D$94="- Select EU funder -"</formula>
    </cfRule>
  </conditionalFormatting>
  <conditionalFormatting sqref="V108">
    <cfRule type="expression" dxfId="553" priority="553" stopIfTrue="1">
      <formula>$Z$261&lt;21</formula>
    </cfRule>
  </conditionalFormatting>
  <conditionalFormatting sqref="R108:V108">
    <cfRule type="expression" dxfId="552" priority="554">
      <formula>$D$94="- Select EU funder -"</formula>
    </cfRule>
  </conditionalFormatting>
  <conditionalFormatting sqref="V110">
    <cfRule type="expression" dxfId="551" priority="551" stopIfTrue="1">
      <formula>$Z$261&lt;21</formula>
    </cfRule>
  </conditionalFormatting>
  <conditionalFormatting sqref="R110:V110">
    <cfRule type="expression" dxfId="550" priority="552">
      <formula>$D$94="- Select EU funder -"</formula>
    </cfRule>
  </conditionalFormatting>
  <conditionalFormatting sqref="V112">
    <cfRule type="expression" dxfId="549" priority="549" stopIfTrue="1">
      <formula>$Z$261&lt;21</formula>
    </cfRule>
  </conditionalFormatting>
  <conditionalFormatting sqref="R112:V112">
    <cfRule type="expression" dxfId="548" priority="550">
      <formula>$D$94="- Select EU funder -"</formula>
    </cfRule>
  </conditionalFormatting>
  <conditionalFormatting sqref="V114">
    <cfRule type="expression" dxfId="547" priority="547" stopIfTrue="1">
      <formula>$Z$261&lt;21</formula>
    </cfRule>
  </conditionalFormatting>
  <conditionalFormatting sqref="R114:V114">
    <cfRule type="expression" dxfId="546" priority="548">
      <formula>$D$94="- Select EU funder -"</formula>
    </cfRule>
  </conditionalFormatting>
  <conditionalFormatting sqref="V116">
    <cfRule type="expression" dxfId="545" priority="545" stopIfTrue="1">
      <formula>$Z$261&lt;21</formula>
    </cfRule>
  </conditionalFormatting>
  <conditionalFormatting sqref="R116:V116">
    <cfRule type="expression" dxfId="544" priority="546">
      <formula>$D$94="- Select EU funder -"</formula>
    </cfRule>
  </conditionalFormatting>
  <conditionalFormatting sqref="V118">
    <cfRule type="expression" dxfId="543" priority="543" stopIfTrue="1">
      <formula>$Z$261&lt;21</formula>
    </cfRule>
  </conditionalFormatting>
  <conditionalFormatting sqref="R118:V118">
    <cfRule type="expression" dxfId="542" priority="544">
      <formula>$D$94="- Select EU funder -"</formula>
    </cfRule>
  </conditionalFormatting>
  <conditionalFormatting sqref="V120">
    <cfRule type="expression" dxfId="541" priority="541" stopIfTrue="1">
      <formula>$Z$261&lt;21</formula>
    </cfRule>
  </conditionalFormatting>
  <conditionalFormatting sqref="R120:V120">
    <cfRule type="expression" dxfId="540" priority="542">
      <formula>$D$94="- Select EU funder -"</formula>
    </cfRule>
  </conditionalFormatting>
  <conditionalFormatting sqref="V122">
    <cfRule type="expression" dxfId="539" priority="539" stopIfTrue="1">
      <formula>$Z$261&lt;21</formula>
    </cfRule>
  </conditionalFormatting>
  <conditionalFormatting sqref="R122:V122">
    <cfRule type="expression" dxfId="538" priority="540">
      <formula>$D$94="- Select EU funder -"</formula>
    </cfRule>
  </conditionalFormatting>
  <conditionalFormatting sqref="V124">
    <cfRule type="expression" dxfId="537" priority="537" stopIfTrue="1">
      <formula>$Z$261&lt;21</formula>
    </cfRule>
  </conditionalFormatting>
  <conditionalFormatting sqref="R124:V124">
    <cfRule type="expression" dxfId="536" priority="538">
      <formula>$D$124="- Select EU funder -"</formula>
    </cfRule>
  </conditionalFormatting>
  <conditionalFormatting sqref="V126">
    <cfRule type="expression" dxfId="535" priority="535" stopIfTrue="1">
      <formula>$Z$261&lt;21</formula>
    </cfRule>
  </conditionalFormatting>
  <conditionalFormatting sqref="R126:V126">
    <cfRule type="expression" dxfId="534" priority="536">
      <formula>$D$124="- Select EU funder -"</formula>
    </cfRule>
  </conditionalFormatting>
  <conditionalFormatting sqref="V128">
    <cfRule type="expression" dxfId="533" priority="533" stopIfTrue="1">
      <formula>$Z$261&lt;21</formula>
    </cfRule>
  </conditionalFormatting>
  <conditionalFormatting sqref="R128:V128">
    <cfRule type="expression" dxfId="532" priority="534">
      <formula>$D$124="- Select EU funder -"</formula>
    </cfRule>
  </conditionalFormatting>
  <conditionalFormatting sqref="V130">
    <cfRule type="expression" dxfId="531" priority="531" stopIfTrue="1">
      <formula>$Z$261&lt;21</formula>
    </cfRule>
  </conditionalFormatting>
  <conditionalFormatting sqref="R130:V130">
    <cfRule type="expression" dxfId="530" priority="532">
      <formula>$D$124="- Select EU funder -"</formula>
    </cfRule>
  </conditionalFormatting>
  <conditionalFormatting sqref="V132">
    <cfRule type="expression" dxfId="529" priority="529" stopIfTrue="1">
      <formula>$Z$261&lt;21</formula>
    </cfRule>
  </conditionalFormatting>
  <conditionalFormatting sqref="R132:V132">
    <cfRule type="expression" dxfId="528" priority="530">
      <formula>$D$124="- Select EU funder -"</formula>
    </cfRule>
  </conditionalFormatting>
  <conditionalFormatting sqref="V134">
    <cfRule type="expression" dxfId="527" priority="527" stopIfTrue="1">
      <formula>$Z$261&lt;21</formula>
    </cfRule>
  </conditionalFormatting>
  <conditionalFormatting sqref="R134:V134">
    <cfRule type="expression" dxfId="526" priority="528">
      <formula>$D$124="- Select EU funder -"</formula>
    </cfRule>
  </conditionalFormatting>
  <conditionalFormatting sqref="V136">
    <cfRule type="expression" dxfId="525" priority="525" stopIfTrue="1">
      <formula>$Z$261&lt;21</formula>
    </cfRule>
  </conditionalFormatting>
  <conditionalFormatting sqref="R136:V136">
    <cfRule type="expression" dxfId="524" priority="526">
      <formula>$D$124="- Select EU funder -"</formula>
    </cfRule>
  </conditionalFormatting>
  <conditionalFormatting sqref="V138">
    <cfRule type="expression" dxfId="523" priority="523" stopIfTrue="1">
      <formula>$Z$261&lt;21</formula>
    </cfRule>
  </conditionalFormatting>
  <conditionalFormatting sqref="R138:V138">
    <cfRule type="expression" dxfId="522" priority="524">
      <formula>$D$124="- Select EU funder -"</formula>
    </cfRule>
  </conditionalFormatting>
  <conditionalFormatting sqref="V140">
    <cfRule type="expression" dxfId="521" priority="521" stopIfTrue="1">
      <formula>$Z$261&lt;21</formula>
    </cfRule>
  </conditionalFormatting>
  <conditionalFormatting sqref="R140:V140">
    <cfRule type="expression" dxfId="520" priority="522">
      <formula>$D$124="- Select EU funder -"</formula>
    </cfRule>
  </conditionalFormatting>
  <conditionalFormatting sqref="V142">
    <cfRule type="expression" dxfId="519" priority="519" stopIfTrue="1">
      <formula>$Z$261&lt;21</formula>
    </cfRule>
  </conditionalFormatting>
  <conditionalFormatting sqref="R142:V142">
    <cfRule type="expression" dxfId="518" priority="520">
      <formula>$D$124="- Select EU funder -"</formula>
    </cfRule>
  </conditionalFormatting>
  <conditionalFormatting sqref="V144">
    <cfRule type="expression" dxfId="517" priority="517" stopIfTrue="1">
      <formula>$Z$261&lt;21</formula>
    </cfRule>
  </conditionalFormatting>
  <conditionalFormatting sqref="R144:V144">
    <cfRule type="expression" dxfId="516" priority="518">
      <formula>$D$124="- Select EU funder -"</formula>
    </cfRule>
  </conditionalFormatting>
  <conditionalFormatting sqref="V146">
    <cfRule type="expression" dxfId="515" priority="515" stopIfTrue="1">
      <formula>$Z$261&lt;21</formula>
    </cfRule>
  </conditionalFormatting>
  <conditionalFormatting sqref="R146:V146">
    <cfRule type="expression" dxfId="514" priority="516">
      <formula>$D$124="- Select EU funder -"</formula>
    </cfRule>
  </conditionalFormatting>
  <conditionalFormatting sqref="V148">
    <cfRule type="expression" dxfId="513" priority="513" stopIfTrue="1">
      <formula>$Z$261&lt;21</formula>
    </cfRule>
  </conditionalFormatting>
  <conditionalFormatting sqref="R148:V148">
    <cfRule type="expression" dxfId="512" priority="514">
      <formula>$D$124="- Select EU funder -"</formula>
    </cfRule>
  </conditionalFormatting>
  <conditionalFormatting sqref="V150">
    <cfRule type="expression" dxfId="511" priority="511" stopIfTrue="1">
      <formula>$Z$261&lt;21</formula>
    </cfRule>
  </conditionalFormatting>
  <conditionalFormatting sqref="R150:V150">
    <cfRule type="expression" dxfId="510" priority="512">
      <formula>$D$124="- Select EU funder -"</formula>
    </cfRule>
  </conditionalFormatting>
  <conditionalFormatting sqref="V152">
    <cfRule type="expression" dxfId="509" priority="509" stopIfTrue="1">
      <formula>$Z$261&lt;21</formula>
    </cfRule>
  </conditionalFormatting>
  <conditionalFormatting sqref="R152:V152">
    <cfRule type="expression" dxfId="508" priority="510">
      <formula>$D$124="- Select EU funder -"</formula>
    </cfRule>
  </conditionalFormatting>
  <conditionalFormatting sqref="V154">
    <cfRule type="expression" dxfId="507" priority="507" stopIfTrue="1">
      <formula>$Z$261&lt;21</formula>
    </cfRule>
  </conditionalFormatting>
  <conditionalFormatting sqref="R154:V154">
    <cfRule type="expression" dxfId="506" priority="508">
      <formula>$D$154="- Select EU funder -"</formula>
    </cfRule>
  </conditionalFormatting>
  <conditionalFormatting sqref="V156">
    <cfRule type="expression" dxfId="505" priority="505" stopIfTrue="1">
      <formula>$Z$261&lt;21</formula>
    </cfRule>
  </conditionalFormatting>
  <conditionalFormatting sqref="R156:V156">
    <cfRule type="expression" dxfId="504" priority="506">
      <formula>$D$154="- Select EU funder -"</formula>
    </cfRule>
  </conditionalFormatting>
  <conditionalFormatting sqref="V158">
    <cfRule type="expression" dxfId="503" priority="503" stopIfTrue="1">
      <formula>$Z$261&lt;21</formula>
    </cfRule>
  </conditionalFormatting>
  <conditionalFormatting sqref="R158:V158">
    <cfRule type="expression" dxfId="502" priority="504">
      <formula>$D$154="- Select EU funder -"</formula>
    </cfRule>
  </conditionalFormatting>
  <conditionalFormatting sqref="V160">
    <cfRule type="expression" dxfId="501" priority="501" stopIfTrue="1">
      <formula>$Z$261&lt;21</formula>
    </cfRule>
  </conditionalFormatting>
  <conditionalFormatting sqref="R160:V160">
    <cfRule type="expression" dxfId="500" priority="502">
      <formula>$D$154="- Select EU funder -"</formula>
    </cfRule>
  </conditionalFormatting>
  <conditionalFormatting sqref="V162">
    <cfRule type="expression" dxfId="499" priority="499" stopIfTrue="1">
      <formula>$Z$261&lt;21</formula>
    </cfRule>
  </conditionalFormatting>
  <conditionalFormatting sqref="R162:V162">
    <cfRule type="expression" dxfId="498" priority="500">
      <formula>$D$154="- Select EU funder -"</formula>
    </cfRule>
  </conditionalFormatting>
  <conditionalFormatting sqref="V164">
    <cfRule type="expression" dxfId="497" priority="497" stopIfTrue="1">
      <formula>$Z$261&lt;21</formula>
    </cfRule>
  </conditionalFormatting>
  <conditionalFormatting sqref="R164:V164">
    <cfRule type="expression" dxfId="496" priority="498">
      <formula>$D$154="- Select EU funder -"</formula>
    </cfRule>
  </conditionalFormatting>
  <conditionalFormatting sqref="V166">
    <cfRule type="expression" dxfId="495" priority="495" stopIfTrue="1">
      <formula>$Z$261&lt;21</formula>
    </cfRule>
  </conditionalFormatting>
  <conditionalFormatting sqref="R166:V166">
    <cfRule type="expression" dxfId="494" priority="496">
      <formula>$D$154="- Select EU funder -"</formula>
    </cfRule>
  </conditionalFormatting>
  <conditionalFormatting sqref="V168">
    <cfRule type="expression" dxfId="493" priority="493" stopIfTrue="1">
      <formula>$Z$261&lt;21</formula>
    </cfRule>
  </conditionalFormatting>
  <conditionalFormatting sqref="R168:V168">
    <cfRule type="expression" dxfId="492" priority="494">
      <formula>$D$154="- Select EU funder -"</formula>
    </cfRule>
  </conditionalFormatting>
  <conditionalFormatting sqref="V170">
    <cfRule type="expression" dxfId="491" priority="491" stopIfTrue="1">
      <formula>$Z$261&lt;21</formula>
    </cfRule>
  </conditionalFormatting>
  <conditionalFormatting sqref="R170:V170">
    <cfRule type="expression" dxfId="490" priority="492">
      <formula>$D$154="- Select EU funder -"</formula>
    </cfRule>
  </conditionalFormatting>
  <conditionalFormatting sqref="V172">
    <cfRule type="expression" dxfId="489" priority="489" stopIfTrue="1">
      <formula>$Z$261&lt;21</formula>
    </cfRule>
  </conditionalFormatting>
  <conditionalFormatting sqref="R172:V172">
    <cfRule type="expression" dxfId="488" priority="490">
      <formula>$D$154="- Select EU funder -"</formula>
    </cfRule>
  </conditionalFormatting>
  <conditionalFormatting sqref="V174">
    <cfRule type="expression" dxfId="487" priority="487" stopIfTrue="1">
      <formula>$Z$261&lt;21</formula>
    </cfRule>
  </conditionalFormatting>
  <conditionalFormatting sqref="R174:V174">
    <cfRule type="expression" dxfId="486" priority="488">
      <formula>$D$154="- Select EU funder -"</formula>
    </cfRule>
  </conditionalFormatting>
  <conditionalFormatting sqref="V176">
    <cfRule type="expression" dxfId="485" priority="485" stopIfTrue="1">
      <formula>$Z$261&lt;21</formula>
    </cfRule>
  </conditionalFormatting>
  <conditionalFormatting sqref="R176:V176">
    <cfRule type="expression" dxfId="484" priority="486">
      <formula>$D$154="- Select EU funder -"</formula>
    </cfRule>
  </conditionalFormatting>
  <conditionalFormatting sqref="V178">
    <cfRule type="expression" dxfId="483" priority="483" stopIfTrue="1">
      <formula>$Z$261&lt;21</formula>
    </cfRule>
  </conditionalFormatting>
  <conditionalFormatting sqref="R178:V178">
    <cfRule type="expression" dxfId="482" priority="484">
      <formula>$D$154="- Select EU funder -"</formula>
    </cfRule>
  </conditionalFormatting>
  <conditionalFormatting sqref="V180">
    <cfRule type="expression" dxfId="481" priority="481" stopIfTrue="1">
      <formula>$Z$261&lt;21</formula>
    </cfRule>
  </conditionalFormatting>
  <conditionalFormatting sqref="R180:V180">
    <cfRule type="expression" dxfId="480" priority="482">
      <formula>$D$154="- Select EU funder -"</formula>
    </cfRule>
  </conditionalFormatting>
  <conditionalFormatting sqref="V182">
    <cfRule type="expression" dxfId="479" priority="479" stopIfTrue="1">
      <formula>$Z$261&lt;21</formula>
    </cfRule>
  </conditionalFormatting>
  <conditionalFormatting sqref="R182:V182">
    <cfRule type="expression" dxfId="478" priority="480">
      <formula>$D$154="- Select EU funder -"</formula>
    </cfRule>
  </conditionalFormatting>
  <conditionalFormatting sqref="V184">
    <cfRule type="expression" dxfId="477" priority="477" stopIfTrue="1">
      <formula>$Z$261&lt;21</formula>
    </cfRule>
  </conditionalFormatting>
  <conditionalFormatting sqref="R184:V184">
    <cfRule type="expression" dxfId="476" priority="478">
      <formula>$D$184="- Select EU funder -"</formula>
    </cfRule>
  </conditionalFormatting>
  <conditionalFormatting sqref="V186">
    <cfRule type="expression" dxfId="475" priority="475" stopIfTrue="1">
      <formula>$Z$261&lt;21</formula>
    </cfRule>
  </conditionalFormatting>
  <conditionalFormatting sqref="R186:V186">
    <cfRule type="expression" dxfId="474" priority="476">
      <formula>$D$184="- Select EU funder -"</formula>
    </cfRule>
  </conditionalFormatting>
  <conditionalFormatting sqref="V188">
    <cfRule type="expression" dxfId="473" priority="473" stopIfTrue="1">
      <formula>$Z$261&lt;21</formula>
    </cfRule>
  </conditionalFormatting>
  <conditionalFormatting sqref="R188:V188">
    <cfRule type="expression" dxfId="472" priority="474">
      <formula>$D$184="- Select EU funder -"</formula>
    </cfRule>
  </conditionalFormatting>
  <conditionalFormatting sqref="V190">
    <cfRule type="expression" dxfId="471" priority="471" stopIfTrue="1">
      <formula>$Z$261&lt;21</formula>
    </cfRule>
  </conditionalFormatting>
  <conditionalFormatting sqref="R190:V190">
    <cfRule type="expression" dxfId="470" priority="472">
      <formula>$D$184="- Select EU funder -"</formula>
    </cfRule>
  </conditionalFormatting>
  <conditionalFormatting sqref="V192">
    <cfRule type="expression" dxfId="469" priority="469" stopIfTrue="1">
      <formula>$Z$261&lt;21</formula>
    </cfRule>
  </conditionalFormatting>
  <conditionalFormatting sqref="R192:V192">
    <cfRule type="expression" dxfId="468" priority="470">
      <formula>$D$184="- Select EU funder -"</formula>
    </cfRule>
  </conditionalFormatting>
  <conditionalFormatting sqref="V194">
    <cfRule type="expression" dxfId="467" priority="467" stopIfTrue="1">
      <formula>$Z$261&lt;21</formula>
    </cfRule>
  </conditionalFormatting>
  <conditionalFormatting sqref="R194:V194">
    <cfRule type="expression" dxfId="466" priority="468">
      <formula>$D$184="- Select EU funder -"</formula>
    </cfRule>
  </conditionalFormatting>
  <conditionalFormatting sqref="V196">
    <cfRule type="expression" dxfId="465" priority="465" stopIfTrue="1">
      <formula>$Z$261&lt;21</formula>
    </cfRule>
  </conditionalFormatting>
  <conditionalFormatting sqref="R196:V196">
    <cfRule type="expression" dxfId="464" priority="466">
      <formula>$D$184="- Select EU funder -"</formula>
    </cfRule>
  </conditionalFormatting>
  <conditionalFormatting sqref="V198">
    <cfRule type="expression" dxfId="463" priority="463" stopIfTrue="1">
      <formula>$Z$261&lt;21</formula>
    </cfRule>
  </conditionalFormatting>
  <conditionalFormatting sqref="R198:V198">
    <cfRule type="expression" dxfId="462" priority="464">
      <formula>$D$184="- Select EU funder -"</formula>
    </cfRule>
  </conditionalFormatting>
  <conditionalFormatting sqref="V200">
    <cfRule type="expression" dxfId="461" priority="461" stopIfTrue="1">
      <formula>$Z$261&lt;21</formula>
    </cfRule>
  </conditionalFormatting>
  <conditionalFormatting sqref="R200:V200">
    <cfRule type="expression" dxfId="460" priority="462">
      <formula>$D$184="- Select EU funder -"</formula>
    </cfRule>
  </conditionalFormatting>
  <conditionalFormatting sqref="V202">
    <cfRule type="expression" dxfId="459" priority="459" stopIfTrue="1">
      <formula>$Z$261&lt;21</formula>
    </cfRule>
  </conditionalFormatting>
  <conditionalFormatting sqref="R202:V202">
    <cfRule type="expression" dxfId="458" priority="460">
      <formula>$D$184="- Select EU funder -"</formula>
    </cfRule>
  </conditionalFormatting>
  <conditionalFormatting sqref="V204">
    <cfRule type="expression" dxfId="457" priority="457" stopIfTrue="1">
      <formula>$Z$261&lt;21</formula>
    </cfRule>
  </conditionalFormatting>
  <conditionalFormatting sqref="R204:V204">
    <cfRule type="expression" dxfId="456" priority="458">
      <formula>$D$184="- Select EU funder -"</formula>
    </cfRule>
  </conditionalFormatting>
  <conditionalFormatting sqref="V206">
    <cfRule type="expression" dxfId="455" priority="455" stopIfTrue="1">
      <formula>$Z$261&lt;21</formula>
    </cfRule>
  </conditionalFormatting>
  <conditionalFormatting sqref="R206:V206">
    <cfRule type="expression" dxfId="454" priority="456">
      <formula>$D$184="- Select EU funder -"</formula>
    </cfRule>
  </conditionalFormatting>
  <conditionalFormatting sqref="V208">
    <cfRule type="expression" dxfId="453" priority="453" stopIfTrue="1">
      <formula>$Z$261&lt;21</formula>
    </cfRule>
  </conditionalFormatting>
  <conditionalFormatting sqref="R208:V208">
    <cfRule type="expression" dxfId="452" priority="454">
      <formula>$D$184="- Select EU funder -"</formula>
    </cfRule>
  </conditionalFormatting>
  <conditionalFormatting sqref="V210">
    <cfRule type="expression" dxfId="451" priority="451" stopIfTrue="1">
      <formula>$Z$261&lt;21</formula>
    </cfRule>
  </conditionalFormatting>
  <conditionalFormatting sqref="R210:V210">
    <cfRule type="expression" dxfId="450" priority="452">
      <formula>$D$184="- Select EU funder -"</formula>
    </cfRule>
  </conditionalFormatting>
  <conditionalFormatting sqref="V212">
    <cfRule type="expression" dxfId="449" priority="449" stopIfTrue="1">
      <formula>$Z$261&lt;21</formula>
    </cfRule>
  </conditionalFormatting>
  <conditionalFormatting sqref="R212:V212">
    <cfRule type="expression" dxfId="448" priority="450">
      <formula>$D$184="- Select EU funder -"</formula>
    </cfRule>
  </conditionalFormatting>
  <conditionalFormatting sqref="N94">
    <cfRule type="expression" dxfId="447" priority="446" stopIfTrue="1">
      <formula>$D$94="- Select EU funder -"</formula>
    </cfRule>
  </conditionalFormatting>
  <conditionalFormatting sqref="N94">
    <cfRule type="notContainsBlanks" dxfId="446" priority="447" stopIfTrue="1">
      <formula>LEN(TRIM(N94))&gt;0</formula>
    </cfRule>
  </conditionalFormatting>
  <conditionalFormatting sqref="N94">
    <cfRule type="expression" dxfId="445" priority="448">
      <formula>$W94&gt;0</formula>
    </cfRule>
  </conditionalFormatting>
  <conditionalFormatting sqref="P94">
    <cfRule type="expression" dxfId="444" priority="443" stopIfTrue="1">
      <formula>$D$94="- Select EU funder -"</formula>
    </cfRule>
  </conditionalFormatting>
  <conditionalFormatting sqref="P94">
    <cfRule type="containsText" dxfId="443" priority="444" stopIfTrue="1" operator="containsText" text="WP">
      <formula>NOT(ISERROR(SEARCH("WP",P94)))</formula>
    </cfRule>
  </conditionalFormatting>
  <conditionalFormatting sqref="P94">
    <cfRule type="expression" dxfId="442" priority="445">
      <formula>$W94&gt;0</formula>
    </cfRule>
  </conditionalFormatting>
  <conditionalFormatting sqref="N96">
    <cfRule type="expression" dxfId="441" priority="440" stopIfTrue="1">
      <formula>$D$94="- Select EU funder -"</formula>
    </cfRule>
  </conditionalFormatting>
  <conditionalFormatting sqref="N96">
    <cfRule type="notContainsBlanks" dxfId="440" priority="441" stopIfTrue="1">
      <formula>LEN(TRIM(N96))&gt;0</formula>
    </cfRule>
  </conditionalFormatting>
  <conditionalFormatting sqref="N96">
    <cfRule type="expression" dxfId="439" priority="442">
      <formula>$W96&gt;0</formula>
    </cfRule>
  </conditionalFormatting>
  <conditionalFormatting sqref="P96">
    <cfRule type="expression" dxfId="438" priority="437" stopIfTrue="1">
      <formula>$D$94="- Select EU funder -"</formula>
    </cfRule>
  </conditionalFormatting>
  <conditionalFormatting sqref="P96">
    <cfRule type="containsText" dxfId="437" priority="438" stopIfTrue="1" operator="containsText" text="WP">
      <formula>NOT(ISERROR(SEARCH("WP",P96)))</formula>
    </cfRule>
  </conditionalFormatting>
  <conditionalFormatting sqref="P96">
    <cfRule type="expression" dxfId="436" priority="439">
      <formula>$W96&gt;0</formula>
    </cfRule>
  </conditionalFormatting>
  <conditionalFormatting sqref="N98">
    <cfRule type="expression" dxfId="435" priority="434" stopIfTrue="1">
      <formula>$D$94="- Select EU funder -"</formula>
    </cfRule>
  </conditionalFormatting>
  <conditionalFormatting sqref="N98">
    <cfRule type="notContainsBlanks" dxfId="434" priority="435" stopIfTrue="1">
      <formula>LEN(TRIM(N98))&gt;0</formula>
    </cfRule>
  </conditionalFormatting>
  <conditionalFormatting sqref="N98">
    <cfRule type="expression" dxfId="433" priority="436">
      <formula>$W98&gt;0</formula>
    </cfRule>
  </conditionalFormatting>
  <conditionalFormatting sqref="P98">
    <cfRule type="expression" dxfId="432" priority="431" stopIfTrue="1">
      <formula>$D$94="- Select EU funder -"</formula>
    </cfRule>
  </conditionalFormatting>
  <conditionalFormatting sqref="P98">
    <cfRule type="containsText" dxfId="431" priority="432" stopIfTrue="1" operator="containsText" text="WP">
      <formula>NOT(ISERROR(SEARCH("WP",P98)))</formula>
    </cfRule>
  </conditionalFormatting>
  <conditionalFormatting sqref="P98">
    <cfRule type="expression" dxfId="430" priority="433">
      <formula>$W98&gt;0</formula>
    </cfRule>
  </conditionalFormatting>
  <conditionalFormatting sqref="N100">
    <cfRule type="expression" dxfId="429" priority="428" stopIfTrue="1">
      <formula>$D$94="- Select EU funder -"</formula>
    </cfRule>
  </conditionalFormatting>
  <conditionalFormatting sqref="N100">
    <cfRule type="notContainsBlanks" dxfId="428" priority="429" stopIfTrue="1">
      <formula>LEN(TRIM(N100))&gt;0</formula>
    </cfRule>
  </conditionalFormatting>
  <conditionalFormatting sqref="N100">
    <cfRule type="expression" dxfId="427" priority="430">
      <formula>$W100&gt;0</formula>
    </cfRule>
  </conditionalFormatting>
  <conditionalFormatting sqref="P100">
    <cfRule type="expression" dxfId="426" priority="425" stopIfTrue="1">
      <formula>$D$94="- Select EU funder -"</formula>
    </cfRule>
  </conditionalFormatting>
  <conditionalFormatting sqref="P100">
    <cfRule type="containsText" dxfId="425" priority="426" stopIfTrue="1" operator="containsText" text="WP">
      <formula>NOT(ISERROR(SEARCH("WP",P100)))</formula>
    </cfRule>
  </conditionalFormatting>
  <conditionalFormatting sqref="P100">
    <cfRule type="expression" dxfId="424" priority="427">
      <formula>$W100&gt;0</formula>
    </cfRule>
  </conditionalFormatting>
  <conditionalFormatting sqref="N102">
    <cfRule type="expression" dxfId="423" priority="422" stopIfTrue="1">
      <formula>$D$94="- Select EU funder -"</formula>
    </cfRule>
  </conditionalFormatting>
  <conditionalFormatting sqref="N102">
    <cfRule type="notContainsBlanks" dxfId="422" priority="423" stopIfTrue="1">
      <formula>LEN(TRIM(N102))&gt;0</formula>
    </cfRule>
  </conditionalFormatting>
  <conditionalFormatting sqref="N102">
    <cfRule type="expression" dxfId="421" priority="424">
      <formula>$W102&gt;0</formula>
    </cfRule>
  </conditionalFormatting>
  <conditionalFormatting sqref="P102">
    <cfRule type="expression" dxfId="420" priority="419" stopIfTrue="1">
      <formula>$D$94="- Select EU funder -"</formula>
    </cfRule>
  </conditionalFormatting>
  <conditionalFormatting sqref="P102">
    <cfRule type="containsText" dxfId="419" priority="420" stopIfTrue="1" operator="containsText" text="WP">
      <formula>NOT(ISERROR(SEARCH("WP",P102)))</formula>
    </cfRule>
  </conditionalFormatting>
  <conditionalFormatting sqref="P102">
    <cfRule type="expression" dxfId="418" priority="421">
      <formula>$W102&gt;0</formula>
    </cfRule>
  </conditionalFormatting>
  <conditionalFormatting sqref="N104">
    <cfRule type="expression" dxfId="417" priority="416" stopIfTrue="1">
      <formula>$D$94="- Select EU funder -"</formula>
    </cfRule>
  </conditionalFormatting>
  <conditionalFormatting sqref="N104">
    <cfRule type="notContainsBlanks" dxfId="416" priority="417" stopIfTrue="1">
      <formula>LEN(TRIM(N104))&gt;0</formula>
    </cfRule>
  </conditionalFormatting>
  <conditionalFormatting sqref="N104">
    <cfRule type="expression" dxfId="415" priority="418">
      <formula>$W104&gt;0</formula>
    </cfRule>
  </conditionalFormatting>
  <conditionalFormatting sqref="P104">
    <cfRule type="expression" dxfId="414" priority="413" stopIfTrue="1">
      <formula>$D$94="- Select EU funder -"</formula>
    </cfRule>
  </conditionalFormatting>
  <conditionalFormatting sqref="P104">
    <cfRule type="containsText" dxfId="413" priority="414" stopIfTrue="1" operator="containsText" text="WP">
      <formula>NOT(ISERROR(SEARCH("WP",P104)))</formula>
    </cfRule>
  </conditionalFormatting>
  <conditionalFormatting sqref="P104">
    <cfRule type="expression" dxfId="412" priority="415">
      <formula>$W104&gt;0</formula>
    </cfRule>
  </conditionalFormatting>
  <conditionalFormatting sqref="N106">
    <cfRule type="expression" dxfId="411" priority="410" stopIfTrue="1">
      <formula>$D$94="- Select EU funder -"</formula>
    </cfRule>
  </conditionalFormatting>
  <conditionalFormatting sqref="N106">
    <cfRule type="notContainsBlanks" dxfId="410" priority="411" stopIfTrue="1">
      <formula>LEN(TRIM(N106))&gt;0</formula>
    </cfRule>
  </conditionalFormatting>
  <conditionalFormatting sqref="N106">
    <cfRule type="expression" dxfId="409" priority="412">
      <formula>$W106&gt;0</formula>
    </cfRule>
  </conditionalFormatting>
  <conditionalFormatting sqref="P106">
    <cfRule type="expression" dxfId="408" priority="407" stopIfTrue="1">
      <formula>$D$94="- Select EU funder -"</formula>
    </cfRule>
  </conditionalFormatting>
  <conditionalFormatting sqref="P106">
    <cfRule type="containsText" dxfId="407" priority="408" stopIfTrue="1" operator="containsText" text="WP">
      <formula>NOT(ISERROR(SEARCH("WP",P106)))</formula>
    </cfRule>
  </conditionalFormatting>
  <conditionalFormatting sqref="P106">
    <cfRule type="expression" dxfId="406" priority="409">
      <formula>$W106&gt;0</formula>
    </cfRule>
  </conditionalFormatting>
  <conditionalFormatting sqref="N108">
    <cfRule type="expression" dxfId="405" priority="404" stopIfTrue="1">
      <formula>$D$94="- Select EU funder -"</formula>
    </cfRule>
  </conditionalFormatting>
  <conditionalFormatting sqref="N108">
    <cfRule type="notContainsBlanks" dxfId="404" priority="405" stopIfTrue="1">
      <formula>LEN(TRIM(N108))&gt;0</formula>
    </cfRule>
  </conditionalFormatting>
  <conditionalFormatting sqref="N108">
    <cfRule type="expression" dxfId="403" priority="406">
      <formula>$W108&gt;0</formula>
    </cfRule>
  </conditionalFormatting>
  <conditionalFormatting sqref="P108">
    <cfRule type="expression" dxfId="402" priority="401" stopIfTrue="1">
      <formula>$D$94="- Select EU funder -"</formula>
    </cfRule>
  </conditionalFormatting>
  <conditionalFormatting sqref="P108">
    <cfRule type="containsText" dxfId="401" priority="402" stopIfTrue="1" operator="containsText" text="WP">
      <formula>NOT(ISERROR(SEARCH("WP",P108)))</formula>
    </cfRule>
  </conditionalFormatting>
  <conditionalFormatting sqref="P108">
    <cfRule type="expression" dxfId="400" priority="403">
      <formula>$W108&gt;0</formula>
    </cfRule>
  </conditionalFormatting>
  <conditionalFormatting sqref="N110">
    <cfRule type="expression" dxfId="399" priority="398" stopIfTrue="1">
      <formula>$D$94="- Select EU funder -"</formula>
    </cfRule>
  </conditionalFormatting>
  <conditionalFormatting sqref="N110">
    <cfRule type="notContainsBlanks" dxfId="398" priority="399" stopIfTrue="1">
      <formula>LEN(TRIM(N110))&gt;0</formula>
    </cfRule>
  </conditionalFormatting>
  <conditionalFormatting sqref="N110">
    <cfRule type="expression" dxfId="397" priority="400">
      <formula>$W110&gt;0</formula>
    </cfRule>
  </conditionalFormatting>
  <conditionalFormatting sqref="P110">
    <cfRule type="expression" dxfId="396" priority="395" stopIfTrue="1">
      <formula>$D$94="- Select EU funder -"</formula>
    </cfRule>
  </conditionalFormatting>
  <conditionalFormatting sqref="P110">
    <cfRule type="containsText" dxfId="395" priority="396" stopIfTrue="1" operator="containsText" text="WP">
      <formula>NOT(ISERROR(SEARCH("WP",P110)))</formula>
    </cfRule>
  </conditionalFormatting>
  <conditionalFormatting sqref="P110">
    <cfRule type="expression" dxfId="394" priority="397">
      <formula>$W110&gt;0</formula>
    </cfRule>
  </conditionalFormatting>
  <conditionalFormatting sqref="N112">
    <cfRule type="expression" dxfId="393" priority="392" stopIfTrue="1">
      <formula>$D$94="- Select EU funder -"</formula>
    </cfRule>
  </conditionalFormatting>
  <conditionalFormatting sqref="N112">
    <cfRule type="notContainsBlanks" dxfId="392" priority="393" stopIfTrue="1">
      <formula>LEN(TRIM(N112))&gt;0</formula>
    </cfRule>
  </conditionalFormatting>
  <conditionalFormatting sqref="N112">
    <cfRule type="expression" dxfId="391" priority="394">
      <formula>$W112&gt;0</formula>
    </cfRule>
  </conditionalFormatting>
  <conditionalFormatting sqref="P112">
    <cfRule type="expression" dxfId="390" priority="389" stopIfTrue="1">
      <formula>$D$94="- Select EU funder -"</formula>
    </cfRule>
  </conditionalFormatting>
  <conditionalFormatting sqref="P112">
    <cfRule type="containsText" dxfId="389" priority="390" stopIfTrue="1" operator="containsText" text="WP">
      <formula>NOT(ISERROR(SEARCH("WP",P112)))</formula>
    </cfRule>
  </conditionalFormatting>
  <conditionalFormatting sqref="P112">
    <cfRule type="expression" dxfId="388" priority="391">
      <formula>$W112&gt;0</formula>
    </cfRule>
  </conditionalFormatting>
  <conditionalFormatting sqref="N114">
    <cfRule type="expression" dxfId="387" priority="386" stopIfTrue="1">
      <formula>$D$94="- Select EU funder -"</formula>
    </cfRule>
  </conditionalFormatting>
  <conditionalFormatting sqref="N114">
    <cfRule type="notContainsBlanks" dxfId="386" priority="387" stopIfTrue="1">
      <formula>LEN(TRIM(N114))&gt;0</formula>
    </cfRule>
  </conditionalFormatting>
  <conditionalFormatting sqref="N114">
    <cfRule type="expression" dxfId="385" priority="388">
      <formula>$W114&gt;0</formula>
    </cfRule>
  </conditionalFormatting>
  <conditionalFormatting sqref="P114">
    <cfRule type="expression" dxfId="384" priority="383" stopIfTrue="1">
      <formula>$D$94="- Select EU funder -"</formula>
    </cfRule>
  </conditionalFormatting>
  <conditionalFormatting sqref="P114">
    <cfRule type="containsText" dxfId="383" priority="384" stopIfTrue="1" operator="containsText" text="WP">
      <formula>NOT(ISERROR(SEARCH("WP",P114)))</formula>
    </cfRule>
  </conditionalFormatting>
  <conditionalFormatting sqref="P114">
    <cfRule type="expression" dxfId="382" priority="385">
      <formula>$W114&gt;0</formula>
    </cfRule>
  </conditionalFormatting>
  <conditionalFormatting sqref="N116">
    <cfRule type="expression" dxfId="381" priority="380" stopIfTrue="1">
      <formula>$D$94="- Select EU funder -"</formula>
    </cfRule>
  </conditionalFormatting>
  <conditionalFormatting sqref="N116">
    <cfRule type="notContainsBlanks" dxfId="380" priority="381" stopIfTrue="1">
      <formula>LEN(TRIM(N116))&gt;0</formula>
    </cfRule>
  </conditionalFormatting>
  <conditionalFormatting sqref="N116">
    <cfRule type="expression" dxfId="379" priority="382">
      <formula>$W116&gt;0</formula>
    </cfRule>
  </conditionalFormatting>
  <conditionalFormatting sqref="P116">
    <cfRule type="expression" dxfId="378" priority="377" stopIfTrue="1">
      <formula>$D$94="- Select EU funder -"</formula>
    </cfRule>
  </conditionalFormatting>
  <conditionalFormatting sqref="P116">
    <cfRule type="containsText" dxfId="377" priority="378" stopIfTrue="1" operator="containsText" text="WP">
      <formula>NOT(ISERROR(SEARCH("WP",P116)))</formula>
    </cfRule>
  </conditionalFormatting>
  <conditionalFormatting sqref="P116">
    <cfRule type="expression" dxfId="376" priority="379">
      <formula>$W116&gt;0</formula>
    </cfRule>
  </conditionalFormatting>
  <conditionalFormatting sqref="N118">
    <cfRule type="expression" dxfId="375" priority="374" stopIfTrue="1">
      <formula>$D$94="- Select EU funder -"</formula>
    </cfRule>
  </conditionalFormatting>
  <conditionalFormatting sqref="N118">
    <cfRule type="notContainsBlanks" dxfId="374" priority="375" stopIfTrue="1">
      <formula>LEN(TRIM(N118))&gt;0</formula>
    </cfRule>
  </conditionalFormatting>
  <conditionalFormatting sqref="N118">
    <cfRule type="expression" dxfId="373" priority="376">
      <formula>$W118&gt;0</formula>
    </cfRule>
  </conditionalFormatting>
  <conditionalFormatting sqref="P118">
    <cfRule type="expression" dxfId="372" priority="371" stopIfTrue="1">
      <formula>$D$94="- Select EU funder -"</formula>
    </cfRule>
  </conditionalFormatting>
  <conditionalFormatting sqref="P118">
    <cfRule type="containsText" dxfId="371" priority="372" stopIfTrue="1" operator="containsText" text="WP">
      <formula>NOT(ISERROR(SEARCH("WP",P118)))</formula>
    </cfRule>
  </conditionalFormatting>
  <conditionalFormatting sqref="P118">
    <cfRule type="expression" dxfId="370" priority="373">
      <formula>$W118&gt;0</formula>
    </cfRule>
  </conditionalFormatting>
  <conditionalFormatting sqref="N120">
    <cfRule type="expression" dxfId="369" priority="368" stopIfTrue="1">
      <formula>$D$94="- Select EU funder -"</formula>
    </cfRule>
  </conditionalFormatting>
  <conditionalFormatting sqref="N120">
    <cfRule type="notContainsBlanks" dxfId="368" priority="369" stopIfTrue="1">
      <formula>LEN(TRIM(N120))&gt;0</formula>
    </cfRule>
  </conditionalFormatting>
  <conditionalFormatting sqref="N120">
    <cfRule type="expression" dxfId="367" priority="370">
      <formula>$W120&gt;0</formula>
    </cfRule>
  </conditionalFormatting>
  <conditionalFormatting sqref="P120">
    <cfRule type="expression" dxfId="366" priority="365" stopIfTrue="1">
      <formula>$D$94="- Select EU funder -"</formula>
    </cfRule>
  </conditionalFormatting>
  <conditionalFormatting sqref="P120">
    <cfRule type="containsText" dxfId="365" priority="366" stopIfTrue="1" operator="containsText" text="WP">
      <formula>NOT(ISERROR(SEARCH("WP",P120)))</formula>
    </cfRule>
  </conditionalFormatting>
  <conditionalFormatting sqref="P120">
    <cfRule type="expression" dxfId="364" priority="367">
      <formula>$W120&gt;0</formula>
    </cfRule>
  </conditionalFormatting>
  <conditionalFormatting sqref="N122">
    <cfRule type="expression" dxfId="363" priority="362" stopIfTrue="1">
      <formula>$D$94="- Select EU funder -"</formula>
    </cfRule>
  </conditionalFormatting>
  <conditionalFormatting sqref="N122">
    <cfRule type="notContainsBlanks" dxfId="362" priority="363" stopIfTrue="1">
      <formula>LEN(TRIM(N122))&gt;0</formula>
    </cfRule>
  </conditionalFormatting>
  <conditionalFormatting sqref="N122">
    <cfRule type="expression" dxfId="361" priority="364">
      <formula>$W122&gt;0</formula>
    </cfRule>
  </conditionalFormatting>
  <conditionalFormatting sqref="P122">
    <cfRule type="expression" dxfId="360" priority="359" stopIfTrue="1">
      <formula>$D$94="- Select EU funder -"</formula>
    </cfRule>
  </conditionalFormatting>
  <conditionalFormatting sqref="P122">
    <cfRule type="containsText" dxfId="359" priority="360" stopIfTrue="1" operator="containsText" text="WP">
      <formula>NOT(ISERROR(SEARCH("WP",P122)))</formula>
    </cfRule>
  </conditionalFormatting>
  <conditionalFormatting sqref="P122">
    <cfRule type="expression" dxfId="358" priority="361">
      <formula>$W122&gt;0</formula>
    </cfRule>
  </conditionalFormatting>
  <conditionalFormatting sqref="N124">
    <cfRule type="expression" dxfId="357" priority="356" stopIfTrue="1">
      <formula>$D$124="- Select EU funder -"</formula>
    </cfRule>
  </conditionalFormatting>
  <conditionalFormatting sqref="N124">
    <cfRule type="notContainsBlanks" dxfId="356" priority="357" stopIfTrue="1">
      <formula>LEN(TRIM(N124))&gt;0</formula>
    </cfRule>
  </conditionalFormatting>
  <conditionalFormatting sqref="N124">
    <cfRule type="expression" dxfId="355" priority="358">
      <formula>$W124&gt;0</formula>
    </cfRule>
  </conditionalFormatting>
  <conditionalFormatting sqref="P124">
    <cfRule type="expression" dxfId="354" priority="353" stopIfTrue="1">
      <formula>$D$124="- Select EU funder -"</formula>
    </cfRule>
  </conditionalFormatting>
  <conditionalFormatting sqref="P124">
    <cfRule type="containsText" dxfId="353" priority="354" stopIfTrue="1" operator="containsText" text="WP">
      <formula>NOT(ISERROR(SEARCH("WP",P124)))</formula>
    </cfRule>
  </conditionalFormatting>
  <conditionalFormatting sqref="P124">
    <cfRule type="expression" dxfId="352" priority="355">
      <formula>$W124&gt;0</formula>
    </cfRule>
  </conditionalFormatting>
  <conditionalFormatting sqref="N126">
    <cfRule type="expression" dxfId="351" priority="350" stopIfTrue="1">
      <formula>$D$124="- Select EU funder -"</formula>
    </cfRule>
  </conditionalFormatting>
  <conditionalFormatting sqref="N126">
    <cfRule type="notContainsBlanks" dxfId="350" priority="351" stopIfTrue="1">
      <formula>LEN(TRIM(N126))&gt;0</formula>
    </cfRule>
  </conditionalFormatting>
  <conditionalFormatting sqref="N126">
    <cfRule type="expression" dxfId="349" priority="352">
      <formula>$W126&gt;0</formula>
    </cfRule>
  </conditionalFormatting>
  <conditionalFormatting sqref="P126">
    <cfRule type="expression" dxfId="348" priority="347" stopIfTrue="1">
      <formula>$D$124="- Select EU funder -"</formula>
    </cfRule>
  </conditionalFormatting>
  <conditionalFormatting sqref="P126">
    <cfRule type="containsText" dxfId="347" priority="348" stopIfTrue="1" operator="containsText" text="WP">
      <formula>NOT(ISERROR(SEARCH("WP",P126)))</formula>
    </cfRule>
  </conditionalFormatting>
  <conditionalFormatting sqref="P126">
    <cfRule type="expression" dxfId="346" priority="349">
      <formula>$W126&gt;0</formula>
    </cfRule>
  </conditionalFormatting>
  <conditionalFormatting sqref="N128">
    <cfRule type="expression" dxfId="345" priority="344" stopIfTrue="1">
      <formula>$D$124="- Select EU funder -"</formula>
    </cfRule>
  </conditionalFormatting>
  <conditionalFormatting sqref="N128">
    <cfRule type="notContainsBlanks" dxfId="344" priority="345" stopIfTrue="1">
      <formula>LEN(TRIM(N128))&gt;0</formula>
    </cfRule>
  </conditionalFormatting>
  <conditionalFormatting sqref="N128">
    <cfRule type="expression" dxfId="343" priority="346">
      <formula>$W128&gt;0</formula>
    </cfRule>
  </conditionalFormatting>
  <conditionalFormatting sqref="P128">
    <cfRule type="expression" dxfId="342" priority="341" stopIfTrue="1">
      <formula>$D$124="- Select EU funder -"</formula>
    </cfRule>
  </conditionalFormatting>
  <conditionalFormatting sqref="P128">
    <cfRule type="containsText" dxfId="341" priority="342" stopIfTrue="1" operator="containsText" text="WP">
      <formula>NOT(ISERROR(SEARCH("WP",P128)))</formula>
    </cfRule>
  </conditionalFormatting>
  <conditionalFormatting sqref="P128">
    <cfRule type="expression" dxfId="340" priority="343">
      <formula>$W128&gt;0</formula>
    </cfRule>
  </conditionalFormatting>
  <conditionalFormatting sqref="N130">
    <cfRule type="expression" dxfId="339" priority="338" stopIfTrue="1">
      <formula>$D$124="- Select EU funder -"</formula>
    </cfRule>
  </conditionalFormatting>
  <conditionalFormatting sqref="N130">
    <cfRule type="notContainsBlanks" dxfId="338" priority="339" stopIfTrue="1">
      <formula>LEN(TRIM(N130))&gt;0</formula>
    </cfRule>
  </conditionalFormatting>
  <conditionalFormatting sqref="N130">
    <cfRule type="expression" dxfId="337" priority="340">
      <formula>$W130&gt;0</formula>
    </cfRule>
  </conditionalFormatting>
  <conditionalFormatting sqref="P130">
    <cfRule type="expression" dxfId="336" priority="335" stopIfTrue="1">
      <formula>$D$124="- Select EU funder -"</formula>
    </cfRule>
  </conditionalFormatting>
  <conditionalFormatting sqref="P130">
    <cfRule type="containsText" dxfId="335" priority="336" stopIfTrue="1" operator="containsText" text="WP">
      <formula>NOT(ISERROR(SEARCH("WP",P130)))</formula>
    </cfRule>
  </conditionalFormatting>
  <conditionalFormatting sqref="P130">
    <cfRule type="expression" dxfId="334" priority="337">
      <formula>$W130&gt;0</formula>
    </cfRule>
  </conditionalFormatting>
  <conditionalFormatting sqref="N132">
    <cfRule type="expression" dxfId="333" priority="332" stopIfTrue="1">
      <formula>$D$124="- Select EU funder -"</formula>
    </cfRule>
  </conditionalFormatting>
  <conditionalFormatting sqref="N132">
    <cfRule type="notContainsBlanks" dxfId="332" priority="333" stopIfTrue="1">
      <formula>LEN(TRIM(N132))&gt;0</formula>
    </cfRule>
  </conditionalFormatting>
  <conditionalFormatting sqref="N132">
    <cfRule type="expression" dxfId="331" priority="334">
      <formula>$W132&gt;0</formula>
    </cfRule>
  </conditionalFormatting>
  <conditionalFormatting sqref="P132">
    <cfRule type="expression" dxfId="330" priority="329" stopIfTrue="1">
      <formula>$D$124="- Select EU funder -"</formula>
    </cfRule>
  </conditionalFormatting>
  <conditionalFormatting sqref="P132">
    <cfRule type="containsText" dxfId="329" priority="330" stopIfTrue="1" operator="containsText" text="WP">
      <formula>NOT(ISERROR(SEARCH("WP",P132)))</formula>
    </cfRule>
  </conditionalFormatting>
  <conditionalFormatting sqref="P132">
    <cfRule type="expression" dxfId="328" priority="331">
      <formula>$W132&gt;0</formula>
    </cfRule>
  </conditionalFormatting>
  <conditionalFormatting sqref="N134">
    <cfRule type="expression" dxfId="327" priority="326" stopIfTrue="1">
      <formula>$D$124="- Select EU funder -"</formula>
    </cfRule>
  </conditionalFormatting>
  <conditionalFormatting sqref="N134">
    <cfRule type="notContainsBlanks" dxfId="326" priority="327" stopIfTrue="1">
      <formula>LEN(TRIM(N134))&gt;0</formula>
    </cfRule>
  </conditionalFormatting>
  <conditionalFormatting sqref="N134">
    <cfRule type="expression" dxfId="325" priority="328">
      <formula>$W134&gt;0</formula>
    </cfRule>
  </conditionalFormatting>
  <conditionalFormatting sqref="P134">
    <cfRule type="expression" dxfId="324" priority="323" stopIfTrue="1">
      <formula>$D$124="- Select EU funder -"</formula>
    </cfRule>
  </conditionalFormatting>
  <conditionalFormatting sqref="P134">
    <cfRule type="containsText" dxfId="323" priority="324" stopIfTrue="1" operator="containsText" text="WP">
      <formula>NOT(ISERROR(SEARCH("WP",P134)))</formula>
    </cfRule>
  </conditionalFormatting>
  <conditionalFormatting sqref="P134">
    <cfRule type="expression" dxfId="322" priority="325">
      <formula>$W134&gt;0</formula>
    </cfRule>
  </conditionalFormatting>
  <conditionalFormatting sqref="N136">
    <cfRule type="expression" dxfId="321" priority="320" stopIfTrue="1">
      <formula>$D$124="- Select EU funder -"</formula>
    </cfRule>
  </conditionalFormatting>
  <conditionalFormatting sqref="N136">
    <cfRule type="notContainsBlanks" dxfId="320" priority="321" stopIfTrue="1">
      <formula>LEN(TRIM(N136))&gt;0</formula>
    </cfRule>
  </conditionalFormatting>
  <conditionalFormatting sqref="N136">
    <cfRule type="expression" dxfId="319" priority="322">
      <formula>$W136&gt;0</formula>
    </cfRule>
  </conditionalFormatting>
  <conditionalFormatting sqref="P136">
    <cfRule type="expression" dxfId="318" priority="317" stopIfTrue="1">
      <formula>$D$124="- Select EU funder -"</formula>
    </cfRule>
  </conditionalFormatting>
  <conditionalFormatting sqref="P136">
    <cfRule type="containsText" dxfId="317" priority="318" stopIfTrue="1" operator="containsText" text="WP">
      <formula>NOT(ISERROR(SEARCH("WP",P136)))</formula>
    </cfRule>
  </conditionalFormatting>
  <conditionalFormatting sqref="P136">
    <cfRule type="expression" dxfId="316" priority="319">
      <formula>$W136&gt;0</formula>
    </cfRule>
  </conditionalFormatting>
  <conditionalFormatting sqref="N138">
    <cfRule type="expression" dxfId="315" priority="314" stopIfTrue="1">
      <formula>$D$124="- Select EU funder -"</formula>
    </cfRule>
  </conditionalFormatting>
  <conditionalFormatting sqref="N138">
    <cfRule type="notContainsBlanks" dxfId="314" priority="315" stopIfTrue="1">
      <formula>LEN(TRIM(N138))&gt;0</formula>
    </cfRule>
  </conditionalFormatting>
  <conditionalFormatting sqref="N138">
    <cfRule type="expression" dxfId="313" priority="316">
      <formula>$W138&gt;0</formula>
    </cfRule>
  </conditionalFormatting>
  <conditionalFormatting sqref="P138">
    <cfRule type="expression" dxfId="312" priority="311" stopIfTrue="1">
      <formula>$D$124="- Select EU funder -"</formula>
    </cfRule>
  </conditionalFormatting>
  <conditionalFormatting sqref="P138">
    <cfRule type="containsText" dxfId="311" priority="312" stopIfTrue="1" operator="containsText" text="WP">
      <formula>NOT(ISERROR(SEARCH("WP",P138)))</formula>
    </cfRule>
  </conditionalFormatting>
  <conditionalFormatting sqref="P138">
    <cfRule type="expression" dxfId="310" priority="313">
      <formula>$W138&gt;0</formula>
    </cfRule>
  </conditionalFormatting>
  <conditionalFormatting sqref="N140">
    <cfRule type="expression" dxfId="309" priority="308" stopIfTrue="1">
      <formula>$D$124="- Select EU funder -"</formula>
    </cfRule>
  </conditionalFormatting>
  <conditionalFormatting sqref="N140">
    <cfRule type="notContainsBlanks" dxfId="308" priority="309" stopIfTrue="1">
      <formula>LEN(TRIM(N140))&gt;0</formula>
    </cfRule>
  </conditionalFormatting>
  <conditionalFormatting sqref="N140">
    <cfRule type="expression" dxfId="307" priority="310">
      <formula>$W140&gt;0</formula>
    </cfRule>
  </conditionalFormatting>
  <conditionalFormatting sqref="P140">
    <cfRule type="expression" dxfId="306" priority="305" stopIfTrue="1">
      <formula>$D$124="- Select EU funder -"</formula>
    </cfRule>
  </conditionalFormatting>
  <conditionalFormatting sqref="P140">
    <cfRule type="containsText" dxfId="305" priority="306" stopIfTrue="1" operator="containsText" text="WP">
      <formula>NOT(ISERROR(SEARCH("WP",P140)))</formula>
    </cfRule>
  </conditionalFormatting>
  <conditionalFormatting sqref="P140">
    <cfRule type="expression" dxfId="304" priority="307">
      <formula>$W140&gt;0</formula>
    </cfRule>
  </conditionalFormatting>
  <conditionalFormatting sqref="N142">
    <cfRule type="expression" dxfId="303" priority="302" stopIfTrue="1">
      <formula>$D$124="- Select EU funder -"</formula>
    </cfRule>
  </conditionalFormatting>
  <conditionalFormatting sqref="N142">
    <cfRule type="notContainsBlanks" dxfId="302" priority="303" stopIfTrue="1">
      <formula>LEN(TRIM(N142))&gt;0</formula>
    </cfRule>
  </conditionalFormatting>
  <conditionalFormatting sqref="N142">
    <cfRule type="expression" dxfId="301" priority="304">
      <formula>$W142&gt;0</formula>
    </cfRule>
  </conditionalFormatting>
  <conditionalFormatting sqref="P142">
    <cfRule type="expression" dxfId="300" priority="299" stopIfTrue="1">
      <formula>$D$124="- Select EU funder -"</formula>
    </cfRule>
  </conditionalFormatting>
  <conditionalFormatting sqref="P142">
    <cfRule type="containsText" dxfId="299" priority="300" stopIfTrue="1" operator="containsText" text="WP">
      <formula>NOT(ISERROR(SEARCH("WP",P142)))</formula>
    </cfRule>
  </conditionalFormatting>
  <conditionalFormatting sqref="P142">
    <cfRule type="expression" dxfId="298" priority="301">
      <formula>$W142&gt;0</formula>
    </cfRule>
  </conditionalFormatting>
  <conditionalFormatting sqref="N144">
    <cfRule type="expression" dxfId="297" priority="296" stopIfTrue="1">
      <formula>$D$124="- Select EU funder -"</formula>
    </cfRule>
  </conditionalFormatting>
  <conditionalFormatting sqref="N144">
    <cfRule type="notContainsBlanks" dxfId="296" priority="297" stopIfTrue="1">
      <formula>LEN(TRIM(N144))&gt;0</formula>
    </cfRule>
  </conditionalFormatting>
  <conditionalFormatting sqref="N144">
    <cfRule type="expression" dxfId="295" priority="298">
      <formula>$W144&gt;0</formula>
    </cfRule>
  </conditionalFormatting>
  <conditionalFormatting sqref="P144">
    <cfRule type="expression" dxfId="294" priority="293" stopIfTrue="1">
      <formula>$D$124="- Select EU funder -"</formula>
    </cfRule>
  </conditionalFormatting>
  <conditionalFormatting sqref="P144">
    <cfRule type="containsText" dxfId="293" priority="294" stopIfTrue="1" operator="containsText" text="WP">
      <formula>NOT(ISERROR(SEARCH("WP",P144)))</formula>
    </cfRule>
  </conditionalFormatting>
  <conditionalFormatting sqref="P144">
    <cfRule type="expression" dxfId="292" priority="295">
      <formula>$W144&gt;0</formula>
    </cfRule>
  </conditionalFormatting>
  <conditionalFormatting sqref="N146">
    <cfRule type="expression" dxfId="291" priority="290" stopIfTrue="1">
      <formula>$D$124="- Select EU funder -"</formula>
    </cfRule>
  </conditionalFormatting>
  <conditionalFormatting sqref="N146">
    <cfRule type="notContainsBlanks" dxfId="290" priority="291" stopIfTrue="1">
      <formula>LEN(TRIM(N146))&gt;0</formula>
    </cfRule>
  </conditionalFormatting>
  <conditionalFormatting sqref="N146">
    <cfRule type="expression" dxfId="289" priority="292">
      <formula>$W146&gt;0</formula>
    </cfRule>
  </conditionalFormatting>
  <conditionalFormatting sqref="P146">
    <cfRule type="expression" dxfId="288" priority="287" stopIfTrue="1">
      <formula>$D$124="- Select EU funder -"</formula>
    </cfRule>
  </conditionalFormatting>
  <conditionalFormatting sqref="P146">
    <cfRule type="containsText" dxfId="287" priority="288" stopIfTrue="1" operator="containsText" text="WP">
      <formula>NOT(ISERROR(SEARCH("WP",P146)))</formula>
    </cfRule>
  </conditionalFormatting>
  <conditionalFormatting sqref="P146">
    <cfRule type="expression" dxfId="286" priority="289">
      <formula>$W146&gt;0</formula>
    </cfRule>
  </conditionalFormatting>
  <conditionalFormatting sqref="N148">
    <cfRule type="expression" dxfId="285" priority="284" stopIfTrue="1">
      <formula>$D$124="- Select EU funder -"</formula>
    </cfRule>
  </conditionalFormatting>
  <conditionalFormatting sqref="N148">
    <cfRule type="notContainsBlanks" dxfId="284" priority="285" stopIfTrue="1">
      <formula>LEN(TRIM(N148))&gt;0</formula>
    </cfRule>
  </conditionalFormatting>
  <conditionalFormatting sqref="N148">
    <cfRule type="expression" dxfId="283" priority="286">
      <formula>$W148&gt;0</formula>
    </cfRule>
  </conditionalFormatting>
  <conditionalFormatting sqref="P148">
    <cfRule type="expression" dxfId="282" priority="281" stopIfTrue="1">
      <formula>$D$124="- Select EU funder -"</formula>
    </cfRule>
  </conditionalFormatting>
  <conditionalFormatting sqref="P148">
    <cfRule type="containsText" dxfId="281" priority="282" stopIfTrue="1" operator="containsText" text="WP">
      <formula>NOT(ISERROR(SEARCH("WP",P148)))</formula>
    </cfRule>
  </conditionalFormatting>
  <conditionalFormatting sqref="P148">
    <cfRule type="expression" dxfId="280" priority="283">
      <formula>$W148&gt;0</formula>
    </cfRule>
  </conditionalFormatting>
  <conditionalFormatting sqref="N150">
    <cfRule type="expression" dxfId="279" priority="278" stopIfTrue="1">
      <formula>$D$124="- Select EU funder -"</formula>
    </cfRule>
  </conditionalFormatting>
  <conditionalFormatting sqref="N150">
    <cfRule type="notContainsBlanks" dxfId="278" priority="279" stopIfTrue="1">
      <formula>LEN(TRIM(N150))&gt;0</formula>
    </cfRule>
  </conditionalFormatting>
  <conditionalFormatting sqref="N150">
    <cfRule type="expression" dxfId="277" priority="280">
      <formula>$W150&gt;0</formula>
    </cfRule>
  </conditionalFormatting>
  <conditionalFormatting sqref="P150">
    <cfRule type="expression" dxfId="276" priority="275" stopIfTrue="1">
      <formula>$D$124="- Select EU funder -"</formula>
    </cfRule>
  </conditionalFormatting>
  <conditionalFormatting sqref="P150">
    <cfRule type="containsText" dxfId="275" priority="276" stopIfTrue="1" operator="containsText" text="WP">
      <formula>NOT(ISERROR(SEARCH("WP",P150)))</formula>
    </cfRule>
  </conditionalFormatting>
  <conditionalFormatting sqref="P150">
    <cfRule type="expression" dxfId="274" priority="277">
      <formula>$W150&gt;0</formula>
    </cfRule>
  </conditionalFormatting>
  <conditionalFormatting sqref="N152">
    <cfRule type="expression" dxfId="273" priority="272" stopIfTrue="1">
      <formula>$D$124="- Select EU funder -"</formula>
    </cfRule>
  </conditionalFormatting>
  <conditionalFormatting sqref="N152">
    <cfRule type="notContainsBlanks" dxfId="272" priority="273" stopIfTrue="1">
      <formula>LEN(TRIM(N152))&gt;0</formula>
    </cfRule>
  </conditionalFormatting>
  <conditionalFormatting sqref="N152">
    <cfRule type="expression" dxfId="271" priority="274">
      <formula>$W152&gt;0</formula>
    </cfRule>
  </conditionalFormatting>
  <conditionalFormatting sqref="P152">
    <cfRule type="expression" dxfId="270" priority="269" stopIfTrue="1">
      <formula>$D$124="- Select EU funder -"</formula>
    </cfRule>
  </conditionalFormatting>
  <conditionalFormatting sqref="P152">
    <cfRule type="containsText" dxfId="269" priority="270" stopIfTrue="1" operator="containsText" text="WP">
      <formula>NOT(ISERROR(SEARCH("WP",P152)))</formula>
    </cfRule>
  </conditionalFormatting>
  <conditionalFormatting sqref="P152">
    <cfRule type="expression" dxfId="268" priority="271">
      <formula>$W152&gt;0</formula>
    </cfRule>
  </conditionalFormatting>
  <conditionalFormatting sqref="N154">
    <cfRule type="expression" dxfId="267" priority="266" stopIfTrue="1">
      <formula>$D$154="- Select EU funder -"</formula>
    </cfRule>
  </conditionalFormatting>
  <conditionalFormatting sqref="N154">
    <cfRule type="notContainsBlanks" dxfId="266" priority="267" stopIfTrue="1">
      <formula>LEN(TRIM(N154))&gt;0</formula>
    </cfRule>
  </conditionalFormatting>
  <conditionalFormatting sqref="N154">
    <cfRule type="expression" dxfId="265" priority="268">
      <formula>$W154&gt;0</formula>
    </cfRule>
  </conditionalFormatting>
  <conditionalFormatting sqref="P154">
    <cfRule type="expression" dxfId="264" priority="263" stopIfTrue="1">
      <formula>$D$154="- Select EU funder -"</formula>
    </cfRule>
  </conditionalFormatting>
  <conditionalFormatting sqref="P154">
    <cfRule type="containsText" dxfId="263" priority="264" stopIfTrue="1" operator="containsText" text="WP">
      <formula>NOT(ISERROR(SEARCH("WP",P154)))</formula>
    </cfRule>
  </conditionalFormatting>
  <conditionalFormatting sqref="P154">
    <cfRule type="expression" dxfId="262" priority="265">
      <formula>$W154&gt;0</formula>
    </cfRule>
  </conditionalFormatting>
  <conditionalFormatting sqref="N156">
    <cfRule type="expression" dxfId="261" priority="260" stopIfTrue="1">
      <formula>$D$154="- Select EU funder -"</formula>
    </cfRule>
  </conditionalFormatting>
  <conditionalFormatting sqref="N156">
    <cfRule type="notContainsBlanks" dxfId="260" priority="261" stopIfTrue="1">
      <formula>LEN(TRIM(N156))&gt;0</formula>
    </cfRule>
  </conditionalFormatting>
  <conditionalFormatting sqref="N156">
    <cfRule type="expression" dxfId="259" priority="262">
      <formula>$W156&gt;0</formula>
    </cfRule>
  </conditionalFormatting>
  <conditionalFormatting sqref="P156">
    <cfRule type="expression" dxfId="258" priority="257" stopIfTrue="1">
      <formula>$D$154="- Select EU funder -"</formula>
    </cfRule>
  </conditionalFormatting>
  <conditionalFormatting sqref="P156">
    <cfRule type="containsText" dxfId="257" priority="258" stopIfTrue="1" operator="containsText" text="WP">
      <formula>NOT(ISERROR(SEARCH("WP",P156)))</formula>
    </cfRule>
  </conditionalFormatting>
  <conditionalFormatting sqref="P156">
    <cfRule type="expression" dxfId="256" priority="259">
      <formula>$W156&gt;0</formula>
    </cfRule>
  </conditionalFormatting>
  <conditionalFormatting sqref="N158">
    <cfRule type="expression" dxfId="255" priority="254" stopIfTrue="1">
      <formula>$D$154="- Select EU funder -"</formula>
    </cfRule>
  </conditionalFormatting>
  <conditionalFormatting sqref="N158">
    <cfRule type="notContainsBlanks" dxfId="254" priority="255" stopIfTrue="1">
      <formula>LEN(TRIM(N158))&gt;0</formula>
    </cfRule>
  </conditionalFormatting>
  <conditionalFormatting sqref="N158">
    <cfRule type="expression" dxfId="253" priority="256">
      <formula>$W158&gt;0</formula>
    </cfRule>
  </conditionalFormatting>
  <conditionalFormatting sqref="P158">
    <cfRule type="expression" dxfId="252" priority="251" stopIfTrue="1">
      <formula>$D$154="- Select EU funder -"</formula>
    </cfRule>
  </conditionalFormatting>
  <conditionalFormatting sqref="P158">
    <cfRule type="containsText" dxfId="251" priority="252" stopIfTrue="1" operator="containsText" text="WP">
      <formula>NOT(ISERROR(SEARCH("WP",P158)))</formula>
    </cfRule>
  </conditionalFormatting>
  <conditionalFormatting sqref="P158">
    <cfRule type="expression" dxfId="250" priority="253">
      <formula>$W158&gt;0</formula>
    </cfRule>
  </conditionalFormatting>
  <conditionalFormatting sqref="N160">
    <cfRule type="expression" dxfId="249" priority="248" stopIfTrue="1">
      <formula>$D$154="- Select EU funder -"</formula>
    </cfRule>
  </conditionalFormatting>
  <conditionalFormatting sqref="N160">
    <cfRule type="notContainsBlanks" dxfId="248" priority="249" stopIfTrue="1">
      <formula>LEN(TRIM(N160))&gt;0</formula>
    </cfRule>
  </conditionalFormatting>
  <conditionalFormatting sqref="N160">
    <cfRule type="expression" dxfId="247" priority="250">
      <formula>$W160&gt;0</formula>
    </cfRule>
  </conditionalFormatting>
  <conditionalFormatting sqref="P160">
    <cfRule type="expression" dxfId="246" priority="245" stopIfTrue="1">
      <formula>$D$154="- Select EU funder -"</formula>
    </cfRule>
  </conditionalFormatting>
  <conditionalFormatting sqref="P160">
    <cfRule type="containsText" dxfId="245" priority="246" stopIfTrue="1" operator="containsText" text="WP">
      <formula>NOT(ISERROR(SEARCH("WP",P160)))</formula>
    </cfRule>
  </conditionalFormatting>
  <conditionalFormatting sqref="P160">
    <cfRule type="expression" dxfId="244" priority="247">
      <formula>$W160&gt;0</formula>
    </cfRule>
  </conditionalFormatting>
  <conditionalFormatting sqref="N162">
    <cfRule type="expression" dxfId="243" priority="242" stopIfTrue="1">
      <formula>$D$154="- Select EU funder -"</formula>
    </cfRule>
  </conditionalFormatting>
  <conditionalFormatting sqref="N162">
    <cfRule type="notContainsBlanks" dxfId="242" priority="243" stopIfTrue="1">
      <formula>LEN(TRIM(N162))&gt;0</formula>
    </cfRule>
  </conditionalFormatting>
  <conditionalFormatting sqref="N162">
    <cfRule type="expression" dxfId="241" priority="244">
      <formula>$W162&gt;0</formula>
    </cfRule>
  </conditionalFormatting>
  <conditionalFormatting sqref="P162">
    <cfRule type="expression" dxfId="240" priority="239" stopIfTrue="1">
      <formula>$D$154="- Select EU funder -"</formula>
    </cfRule>
  </conditionalFormatting>
  <conditionalFormatting sqref="P162">
    <cfRule type="containsText" dxfId="239" priority="240" stopIfTrue="1" operator="containsText" text="WP">
      <formula>NOT(ISERROR(SEARCH("WP",P162)))</formula>
    </cfRule>
  </conditionalFormatting>
  <conditionalFormatting sqref="P162">
    <cfRule type="expression" dxfId="238" priority="241">
      <formula>$W162&gt;0</formula>
    </cfRule>
  </conditionalFormatting>
  <conditionalFormatting sqref="N164">
    <cfRule type="expression" dxfId="237" priority="236" stopIfTrue="1">
      <formula>$D$154="- Select EU funder -"</formula>
    </cfRule>
  </conditionalFormatting>
  <conditionalFormatting sqref="N164">
    <cfRule type="notContainsBlanks" dxfId="236" priority="237" stopIfTrue="1">
      <formula>LEN(TRIM(N164))&gt;0</formula>
    </cfRule>
  </conditionalFormatting>
  <conditionalFormatting sqref="N164">
    <cfRule type="expression" dxfId="235" priority="238">
      <formula>$W164&gt;0</formula>
    </cfRule>
  </conditionalFormatting>
  <conditionalFormatting sqref="P164">
    <cfRule type="expression" dxfId="234" priority="233" stopIfTrue="1">
      <formula>$D$154="- Select EU funder -"</formula>
    </cfRule>
  </conditionalFormatting>
  <conditionalFormatting sqref="P164">
    <cfRule type="containsText" dxfId="233" priority="234" stopIfTrue="1" operator="containsText" text="WP">
      <formula>NOT(ISERROR(SEARCH("WP",P164)))</formula>
    </cfRule>
  </conditionalFormatting>
  <conditionalFormatting sqref="P164">
    <cfRule type="expression" dxfId="232" priority="235">
      <formula>$W164&gt;0</formula>
    </cfRule>
  </conditionalFormatting>
  <conditionalFormatting sqref="N166">
    <cfRule type="expression" dxfId="231" priority="230" stopIfTrue="1">
      <formula>$D$154="- Select EU funder -"</formula>
    </cfRule>
  </conditionalFormatting>
  <conditionalFormatting sqref="N166">
    <cfRule type="notContainsBlanks" dxfId="230" priority="231" stopIfTrue="1">
      <formula>LEN(TRIM(N166))&gt;0</formula>
    </cfRule>
  </conditionalFormatting>
  <conditionalFormatting sqref="N166">
    <cfRule type="expression" dxfId="229" priority="232">
      <formula>$W166&gt;0</formula>
    </cfRule>
  </conditionalFormatting>
  <conditionalFormatting sqref="P166">
    <cfRule type="expression" dxfId="228" priority="227" stopIfTrue="1">
      <formula>$D$154="- Select EU funder -"</formula>
    </cfRule>
  </conditionalFormatting>
  <conditionalFormatting sqref="P166">
    <cfRule type="containsText" dxfId="227" priority="228" stopIfTrue="1" operator="containsText" text="WP">
      <formula>NOT(ISERROR(SEARCH("WP",P166)))</formula>
    </cfRule>
  </conditionalFormatting>
  <conditionalFormatting sqref="P166">
    <cfRule type="expression" dxfId="226" priority="229">
      <formula>$W166&gt;0</formula>
    </cfRule>
  </conditionalFormatting>
  <conditionalFormatting sqref="N168">
    <cfRule type="expression" dxfId="225" priority="224" stopIfTrue="1">
      <formula>$D$154="- Select EU funder -"</formula>
    </cfRule>
  </conditionalFormatting>
  <conditionalFormatting sqref="N168">
    <cfRule type="notContainsBlanks" dxfId="224" priority="225" stopIfTrue="1">
      <formula>LEN(TRIM(N168))&gt;0</formula>
    </cfRule>
  </conditionalFormatting>
  <conditionalFormatting sqref="N168">
    <cfRule type="expression" dxfId="223" priority="226">
      <formula>$W168&gt;0</formula>
    </cfRule>
  </conditionalFormatting>
  <conditionalFormatting sqref="P168">
    <cfRule type="expression" dxfId="222" priority="221" stopIfTrue="1">
      <formula>$D$154="- Select EU funder -"</formula>
    </cfRule>
  </conditionalFormatting>
  <conditionalFormatting sqref="P168">
    <cfRule type="containsText" dxfId="221" priority="222" stopIfTrue="1" operator="containsText" text="WP">
      <formula>NOT(ISERROR(SEARCH("WP",P168)))</formula>
    </cfRule>
  </conditionalFormatting>
  <conditionalFormatting sqref="P168">
    <cfRule type="expression" dxfId="220" priority="223">
      <formula>$W168&gt;0</formula>
    </cfRule>
  </conditionalFormatting>
  <conditionalFormatting sqref="N170">
    <cfRule type="expression" dxfId="219" priority="218" stopIfTrue="1">
      <formula>$D$154="- Select EU funder -"</formula>
    </cfRule>
  </conditionalFormatting>
  <conditionalFormatting sqref="N170">
    <cfRule type="notContainsBlanks" dxfId="218" priority="219" stopIfTrue="1">
      <formula>LEN(TRIM(N170))&gt;0</formula>
    </cfRule>
  </conditionalFormatting>
  <conditionalFormatting sqref="N170">
    <cfRule type="expression" dxfId="217" priority="220">
      <formula>$W170&gt;0</formula>
    </cfRule>
  </conditionalFormatting>
  <conditionalFormatting sqref="P170">
    <cfRule type="expression" dxfId="216" priority="215" stopIfTrue="1">
      <formula>$D$154="- Select EU funder -"</formula>
    </cfRule>
  </conditionalFormatting>
  <conditionalFormatting sqref="P170">
    <cfRule type="containsText" dxfId="215" priority="216" stopIfTrue="1" operator="containsText" text="WP">
      <formula>NOT(ISERROR(SEARCH("WP",P170)))</formula>
    </cfRule>
  </conditionalFormatting>
  <conditionalFormatting sqref="P170">
    <cfRule type="expression" dxfId="214" priority="217">
      <formula>$W170&gt;0</formula>
    </cfRule>
  </conditionalFormatting>
  <conditionalFormatting sqref="N172">
    <cfRule type="expression" dxfId="213" priority="212" stopIfTrue="1">
      <formula>$D$154="- Select EU funder -"</formula>
    </cfRule>
  </conditionalFormatting>
  <conditionalFormatting sqref="N172">
    <cfRule type="notContainsBlanks" dxfId="212" priority="213" stopIfTrue="1">
      <formula>LEN(TRIM(N172))&gt;0</formula>
    </cfRule>
  </conditionalFormatting>
  <conditionalFormatting sqref="N172">
    <cfRule type="expression" dxfId="211" priority="214">
      <formula>$W172&gt;0</formula>
    </cfRule>
  </conditionalFormatting>
  <conditionalFormatting sqref="P172">
    <cfRule type="expression" dxfId="210" priority="209" stopIfTrue="1">
      <formula>$D$154="- Select EU funder -"</formula>
    </cfRule>
  </conditionalFormatting>
  <conditionalFormatting sqref="P172">
    <cfRule type="containsText" dxfId="209" priority="210" stopIfTrue="1" operator="containsText" text="WP">
      <formula>NOT(ISERROR(SEARCH("WP",P172)))</formula>
    </cfRule>
  </conditionalFormatting>
  <conditionalFormatting sqref="P172">
    <cfRule type="expression" dxfId="208" priority="211">
      <formula>$W172&gt;0</formula>
    </cfRule>
  </conditionalFormatting>
  <conditionalFormatting sqref="N174">
    <cfRule type="expression" dxfId="207" priority="206" stopIfTrue="1">
      <formula>$D$154="- Select EU funder -"</formula>
    </cfRule>
  </conditionalFormatting>
  <conditionalFormatting sqref="N174">
    <cfRule type="notContainsBlanks" dxfId="206" priority="207" stopIfTrue="1">
      <formula>LEN(TRIM(N174))&gt;0</formula>
    </cfRule>
  </conditionalFormatting>
  <conditionalFormatting sqref="N174">
    <cfRule type="expression" dxfId="205" priority="208">
      <formula>$W174&gt;0</formula>
    </cfRule>
  </conditionalFormatting>
  <conditionalFormatting sqref="P174">
    <cfRule type="expression" dxfId="204" priority="203" stopIfTrue="1">
      <formula>$D$154="- Select EU funder -"</formula>
    </cfRule>
  </conditionalFormatting>
  <conditionalFormatting sqref="P174">
    <cfRule type="containsText" dxfId="203" priority="204" stopIfTrue="1" operator="containsText" text="WP">
      <formula>NOT(ISERROR(SEARCH("WP",P174)))</formula>
    </cfRule>
  </conditionalFormatting>
  <conditionalFormatting sqref="P174">
    <cfRule type="expression" dxfId="202" priority="205">
      <formula>$W174&gt;0</formula>
    </cfRule>
  </conditionalFormatting>
  <conditionalFormatting sqref="N176">
    <cfRule type="expression" dxfId="201" priority="200" stopIfTrue="1">
      <formula>$D$154="- Select EU funder -"</formula>
    </cfRule>
  </conditionalFormatting>
  <conditionalFormatting sqref="N176">
    <cfRule type="notContainsBlanks" dxfId="200" priority="201" stopIfTrue="1">
      <formula>LEN(TRIM(N176))&gt;0</formula>
    </cfRule>
  </conditionalFormatting>
  <conditionalFormatting sqref="N176">
    <cfRule type="expression" dxfId="199" priority="202">
      <formula>$W176&gt;0</formula>
    </cfRule>
  </conditionalFormatting>
  <conditionalFormatting sqref="P176">
    <cfRule type="expression" dxfId="198" priority="197" stopIfTrue="1">
      <formula>$D$154="- Select EU funder -"</formula>
    </cfRule>
  </conditionalFormatting>
  <conditionalFormatting sqref="P176">
    <cfRule type="containsText" dxfId="197" priority="198" stopIfTrue="1" operator="containsText" text="WP">
      <formula>NOT(ISERROR(SEARCH("WP",P176)))</formula>
    </cfRule>
  </conditionalFormatting>
  <conditionalFormatting sqref="P176">
    <cfRule type="expression" dxfId="196" priority="199">
      <formula>$W176&gt;0</formula>
    </cfRule>
  </conditionalFormatting>
  <conditionalFormatting sqref="N178">
    <cfRule type="expression" dxfId="195" priority="194" stopIfTrue="1">
      <formula>$D$154="- Select EU funder -"</formula>
    </cfRule>
  </conditionalFormatting>
  <conditionalFormatting sqref="N178">
    <cfRule type="notContainsBlanks" dxfId="194" priority="195" stopIfTrue="1">
      <formula>LEN(TRIM(N178))&gt;0</formula>
    </cfRule>
  </conditionalFormatting>
  <conditionalFormatting sqref="N178">
    <cfRule type="expression" dxfId="193" priority="196">
      <formula>$W178&gt;0</formula>
    </cfRule>
  </conditionalFormatting>
  <conditionalFormatting sqref="P178">
    <cfRule type="expression" dxfId="192" priority="191" stopIfTrue="1">
      <formula>$D$154="- Select EU funder -"</formula>
    </cfRule>
  </conditionalFormatting>
  <conditionalFormatting sqref="P178">
    <cfRule type="containsText" dxfId="191" priority="192" stopIfTrue="1" operator="containsText" text="WP">
      <formula>NOT(ISERROR(SEARCH("WP",P178)))</formula>
    </cfRule>
  </conditionalFormatting>
  <conditionalFormatting sqref="P178">
    <cfRule type="expression" dxfId="190" priority="193">
      <formula>$W178&gt;0</formula>
    </cfRule>
  </conditionalFormatting>
  <conditionalFormatting sqref="N180">
    <cfRule type="expression" dxfId="189" priority="188" stopIfTrue="1">
      <formula>$D$154="- Select EU funder -"</formula>
    </cfRule>
  </conditionalFormatting>
  <conditionalFormatting sqref="N180">
    <cfRule type="notContainsBlanks" dxfId="188" priority="189" stopIfTrue="1">
      <formula>LEN(TRIM(N180))&gt;0</formula>
    </cfRule>
  </conditionalFormatting>
  <conditionalFormatting sqref="N180">
    <cfRule type="expression" dxfId="187" priority="190">
      <formula>$W180&gt;0</formula>
    </cfRule>
  </conditionalFormatting>
  <conditionalFormatting sqref="P180">
    <cfRule type="expression" dxfId="186" priority="185" stopIfTrue="1">
      <formula>$D$154="- Select EU funder -"</formula>
    </cfRule>
  </conditionalFormatting>
  <conditionalFormatting sqref="P180">
    <cfRule type="containsText" dxfId="185" priority="186" stopIfTrue="1" operator="containsText" text="WP">
      <formula>NOT(ISERROR(SEARCH("WP",P180)))</formula>
    </cfRule>
  </conditionalFormatting>
  <conditionalFormatting sqref="P180">
    <cfRule type="expression" dxfId="184" priority="187">
      <formula>$W180&gt;0</formula>
    </cfRule>
  </conditionalFormatting>
  <conditionalFormatting sqref="N182">
    <cfRule type="expression" dxfId="183" priority="182" stopIfTrue="1">
      <formula>$D$154="- Select EU funder -"</formula>
    </cfRule>
  </conditionalFormatting>
  <conditionalFormatting sqref="N182">
    <cfRule type="notContainsBlanks" dxfId="182" priority="183" stopIfTrue="1">
      <formula>LEN(TRIM(N182))&gt;0</formula>
    </cfRule>
  </conditionalFormatting>
  <conditionalFormatting sqref="N182">
    <cfRule type="expression" dxfId="181" priority="184">
      <formula>$W182&gt;0</formula>
    </cfRule>
  </conditionalFormatting>
  <conditionalFormatting sqref="P182">
    <cfRule type="expression" dxfId="180" priority="179" stopIfTrue="1">
      <formula>$D$154="- Select EU funder -"</formula>
    </cfRule>
  </conditionalFormatting>
  <conditionalFormatting sqref="P182">
    <cfRule type="containsText" dxfId="179" priority="180" stopIfTrue="1" operator="containsText" text="WP">
      <formula>NOT(ISERROR(SEARCH("WP",P182)))</formula>
    </cfRule>
  </conditionalFormatting>
  <conditionalFormatting sqref="P182">
    <cfRule type="expression" dxfId="178" priority="181">
      <formula>$W182&gt;0</formula>
    </cfRule>
  </conditionalFormatting>
  <conditionalFormatting sqref="N184">
    <cfRule type="expression" dxfId="177" priority="176" stopIfTrue="1">
      <formula>$D$184="- Select EU funder -"</formula>
    </cfRule>
  </conditionalFormatting>
  <conditionalFormatting sqref="N184">
    <cfRule type="notContainsBlanks" dxfId="176" priority="177" stopIfTrue="1">
      <formula>LEN(TRIM(N184))&gt;0</formula>
    </cfRule>
  </conditionalFormatting>
  <conditionalFormatting sqref="N184">
    <cfRule type="expression" dxfId="175" priority="178">
      <formula>$W184&gt;0</formula>
    </cfRule>
  </conditionalFormatting>
  <conditionalFormatting sqref="P184">
    <cfRule type="expression" dxfId="174" priority="173" stopIfTrue="1">
      <formula>$D$184="- Select EU funder -"</formula>
    </cfRule>
  </conditionalFormatting>
  <conditionalFormatting sqref="P184">
    <cfRule type="containsText" dxfId="173" priority="174" stopIfTrue="1" operator="containsText" text="WP">
      <formula>NOT(ISERROR(SEARCH("WP",P184)))</formula>
    </cfRule>
  </conditionalFormatting>
  <conditionalFormatting sqref="P184">
    <cfRule type="expression" dxfId="172" priority="175">
      <formula>$W184&gt;0</formula>
    </cfRule>
  </conditionalFormatting>
  <conditionalFormatting sqref="N186">
    <cfRule type="expression" dxfId="171" priority="170" stopIfTrue="1">
      <formula>$D$184="- Select EU funder -"</formula>
    </cfRule>
  </conditionalFormatting>
  <conditionalFormatting sqref="N186">
    <cfRule type="notContainsBlanks" dxfId="170" priority="171" stopIfTrue="1">
      <formula>LEN(TRIM(N186))&gt;0</formula>
    </cfRule>
  </conditionalFormatting>
  <conditionalFormatting sqref="N186">
    <cfRule type="expression" dxfId="169" priority="172">
      <formula>$W186&gt;0</formula>
    </cfRule>
  </conditionalFormatting>
  <conditionalFormatting sqref="P186">
    <cfRule type="expression" dxfId="168" priority="167" stopIfTrue="1">
      <formula>$D$184="- Select EU funder -"</formula>
    </cfRule>
  </conditionalFormatting>
  <conditionalFormatting sqref="P186">
    <cfRule type="containsText" dxfId="167" priority="168" stopIfTrue="1" operator="containsText" text="WP">
      <formula>NOT(ISERROR(SEARCH("WP",P186)))</formula>
    </cfRule>
  </conditionalFormatting>
  <conditionalFormatting sqref="P186">
    <cfRule type="expression" dxfId="166" priority="169">
      <formula>$W186&gt;0</formula>
    </cfRule>
  </conditionalFormatting>
  <conditionalFormatting sqref="N188">
    <cfRule type="expression" dxfId="165" priority="164" stopIfTrue="1">
      <formula>$D$184="- Select EU funder -"</formula>
    </cfRule>
  </conditionalFormatting>
  <conditionalFormatting sqref="N188">
    <cfRule type="notContainsBlanks" dxfId="164" priority="165" stopIfTrue="1">
      <formula>LEN(TRIM(N188))&gt;0</formula>
    </cfRule>
  </conditionalFormatting>
  <conditionalFormatting sqref="N188">
    <cfRule type="expression" dxfId="163" priority="166">
      <formula>$W188&gt;0</formula>
    </cfRule>
  </conditionalFormatting>
  <conditionalFormatting sqref="P188">
    <cfRule type="expression" dxfId="162" priority="161" stopIfTrue="1">
      <formula>$D$184="- Select EU funder -"</formula>
    </cfRule>
  </conditionalFormatting>
  <conditionalFormatting sqref="P188">
    <cfRule type="containsText" dxfId="161" priority="162" stopIfTrue="1" operator="containsText" text="WP">
      <formula>NOT(ISERROR(SEARCH("WP",P188)))</formula>
    </cfRule>
  </conditionalFormatting>
  <conditionalFormatting sqref="P188">
    <cfRule type="expression" dxfId="160" priority="163">
      <formula>$W188&gt;0</formula>
    </cfRule>
  </conditionalFormatting>
  <conditionalFormatting sqref="N190">
    <cfRule type="expression" dxfId="159" priority="158" stopIfTrue="1">
      <formula>$D$184="- Select EU funder -"</formula>
    </cfRule>
  </conditionalFormatting>
  <conditionalFormatting sqref="N190">
    <cfRule type="notContainsBlanks" dxfId="158" priority="159" stopIfTrue="1">
      <formula>LEN(TRIM(N190))&gt;0</formula>
    </cfRule>
  </conditionalFormatting>
  <conditionalFormatting sqref="N190">
    <cfRule type="expression" dxfId="157" priority="160">
      <formula>$W190&gt;0</formula>
    </cfRule>
  </conditionalFormatting>
  <conditionalFormatting sqref="P190">
    <cfRule type="expression" dxfId="156" priority="155" stopIfTrue="1">
      <formula>$D$184="- Select EU funder -"</formula>
    </cfRule>
  </conditionalFormatting>
  <conditionalFormatting sqref="P190">
    <cfRule type="containsText" dxfId="155" priority="156" stopIfTrue="1" operator="containsText" text="WP">
      <formula>NOT(ISERROR(SEARCH("WP",P190)))</formula>
    </cfRule>
  </conditionalFormatting>
  <conditionalFormatting sqref="P190">
    <cfRule type="expression" dxfId="154" priority="157">
      <formula>$W190&gt;0</formula>
    </cfRule>
  </conditionalFormatting>
  <conditionalFormatting sqref="N192">
    <cfRule type="expression" dxfId="153" priority="152" stopIfTrue="1">
      <formula>$D$184="- Select EU funder -"</formula>
    </cfRule>
  </conditionalFormatting>
  <conditionalFormatting sqref="N192">
    <cfRule type="notContainsBlanks" dxfId="152" priority="153" stopIfTrue="1">
      <formula>LEN(TRIM(N192))&gt;0</formula>
    </cfRule>
  </conditionalFormatting>
  <conditionalFormatting sqref="N192">
    <cfRule type="expression" dxfId="151" priority="154">
      <formula>$W192&gt;0</formula>
    </cfRule>
  </conditionalFormatting>
  <conditionalFormatting sqref="P192">
    <cfRule type="expression" dxfId="150" priority="149" stopIfTrue="1">
      <formula>$D$184="- Select EU funder -"</formula>
    </cfRule>
  </conditionalFormatting>
  <conditionalFormatting sqref="P192">
    <cfRule type="containsText" dxfId="149" priority="150" stopIfTrue="1" operator="containsText" text="WP">
      <formula>NOT(ISERROR(SEARCH("WP",P192)))</formula>
    </cfRule>
  </conditionalFormatting>
  <conditionalFormatting sqref="P192">
    <cfRule type="expression" dxfId="148" priority="151">
      <formula>$W192&gt;0</formula>
    </cfRule>
  </conditionalFormatting>
  <conditionalFormatting sqref="N194">
    <cfRule type="expression" dxfId="147" priority="146" stopIfTrue="1">
      <formula>$D$184="- Select EU funder -"</formula>
    </cfRule>
  </conditionalFormatting>
  <conditionalFormatting sqref="N194">
    <cfRule type="notContainsBlanks" dxfId="146" priority="147" stopIfTrue="1">
      <formula>LEN(TRIM(N194))&gt;0</formula>
    </cfRule>
  </conditionalFormatting>
  <conditionalFormatting sqref="N194">
    <cfRule type="expression" dxfId="145" priority="148">
      <formula>$W194&gt;0</formula>
    </cfRule>
  </conditionalFormatting>
  <conditionalFormatting sqref="P194">
    <cfRule type="expression" dxfId="144" priority="143" stopIfTrue="1">
      <formula>$D$184="- Select EU funder -"</formula>
    </cfRule>
  </conditionalFormatting>
  <conditionalFormatting sqref="P194">
    <cfRule type="containsText" dxfId="143" priority="144" stopIfTrue="1" operator="containsText" text="WP">
      <formula>NOT(ISERROR(SEARCH("WP",P194)))</formula>
    </cfRule>
  </conditionalFormatting>
  <conditionalFormatting sqref="P194">
    <cfRule type="expression" dxfId="142" priority="145">
      <formula>$W194&gt;0</formula>
    </cfRule>
  </conditionalFormatting>
  <conditionalFormatting sqref="N196">
    <cfRule type="expression" dxfId="141" priority="140" stopIfTrue="1">
      <formula>$D$184="- Select EU funder -"</formula>
    </cfRule>
  </conditionalFormatting>
  <conditionalFormatting sqref="N196">
    <cfRule type="notContainsBlanks" dxfId="140" priority="141" stopIfTrue="1">
      <formula>LEN(TRIM(N196))&gt;0</formula>
    </cfRule>
  </conditionalFormatting>
  <conditionalFormatting sqref="N196">
    <cfRule type="expression" dxfId="139" priority="142">
      <formula>$W196&gt;0</formula>
    </cfRule>
  </conditionalFormatting>
  <conditionalFormatting sqref="P196">
    <cfRule type="expression" dxfId="138" priority="137" stopIfTrue="1">
      <formula>$D$184="- Select EU funder -"</formula>
    </cfRule>
  </conditionalFormatting>
  <conditionalFormatting sqref="P196">
    <cfRule type="containsText" dxfId="137" priority="138" stopIfTrue="1" operator="containsText" text="WP">
      <formula>NOT(ISERROR(SEARCH("WP",P196)))</formula>
    </cfRule>
  </conditionalFormatting>
  <conditionalFormatting sqref="P196">
    <cfRule type="expression" dxfId="136" priority="139">
      <formula>$W196&gt;0</formula>
    </cfRule>
  </conditionalFormatting>
  <conditionalFormatting sqref="N198">
    <cfRule type="expression" dxfId="135" priority="134" stopIfTrue="1">
      <formula>$D$184="- Select EU funder -"</formula>
    </cfRule>
  </conditionalFormatting>
  <conditionalFormatting sqref="N198">
    <cfRule type="notContainsBlanks" dxfId="134" priority="135" stopIfTrue="1">
      <formula>LEN(TRIM(N198))&gt;0</formula>
    </cfRule>
  </conditionalFormatting>
  <conditionalFormatting sqref="N198">
    <cfRule type="expression" dxfId="133" priority="136">
      <formula>$W198&gt;0</formula>
    </cfRule>
  </conditionalFormatting>
  <conditionalFormatting sqref="P198">
    <cfRule type="expression" dxfId="132" priority="131" stopIfTrue="1">
      <formula>$D$184="- Select EU funder -"</formula>
    </cfRule>
  </conditionalFormatting>
  <conditionalFormatting sqref="P198">
    <cfRule type="containsText" dxfId="131" priority="132" stopIfTrue="1" operator="containsText" text="WP">
      <formula>NOT(ISERROR(SEARCH("WP",P198)))</formula>
    </cfRule>
  </conditionalFormatting>
  <conditionalFormatting sqref="P198">
    <cfRule type="expression" dxfId="130" priority="133">
      <formula>$W198&gt;0</formula>
    </cfRule>
  </conditionalFormatting>
  <conditionalFormatting sqref="N200">
    <cfRule type="expression" dxfId="129" priority="128" stopIfTrue="1">
      <formula>$D$184="- Select EU funder -"</formula>
    </cfRule>
  </conditionalFormatting>
  <conditionalFormatting sqref="N200">
    <cfRule type="notContainsBlanks" dxfId="128" priority="129" stopIfTrue="1">
      <formula>LEN(TRIM(N200))&gt;0</formula>
    </cfRule>
  </conditionalFormatting>
  <conditionalFormatting sqref="N200">
    <cfRule type="expression" dxfId="127" priority="130">
      <formula>$W200&gt;0</formula>
    </cfRule>
  </conditionalFormatting>
  <conditionalFormatting sqref="P200">
    <cfRule type="expression" dxfId="126" priority="125" stopIfTrue="1">
      <formula>$D$184="- Select EU funder -"</formula>
    </cfRule>
  </conditionalFormatting>
  <conditionalFormatting sqref="P200">
    <cfRule type="containsText" dxfId="125" priority="126" stopIfTrue="1" operator="containsText" text="WP">
      <formula>NOT(ISERROR(SEARCH("WP",P200)))</formula>
    </cfRule>
  </conditionalFormatting>
  <conditionalFormatting sqref="P200">
    <cfRule type="expression" dxfId="124" priority="127">
      <formula>$W200&gt;0</formula>
    </cfRule>
  </conditionalFormatting>
  <conditionalFormatting sqref="N202">
    <cfRule type="expression" dxfId="123" priority="122" stopIfTrue="1">
      <formula>$D$184="- Select EU funder -"</formula>
    </cfRule>
  </conditionalFormatting>
  <conditionalFormatting sqref="N202">
    <cfRule type="notContainsBlanks" dxfId="122" priority="123" stopIfTrue="1">
      <formula>LEN(TRIM(N202))&gt;0</formula>
    </cfRule>
  </conditionalFormatting>
  <conditionalFormatting sqref="N202">
    <cfRule type="expression" dxfId="121" priority="124">
      <formula>$W202&gt;0</formula>
    </cfRule>
  </conditionalFormatting>
  <conditionalFormatting sqref="P202">
    <cfRule type="expression" dxfId="120" priority="119" stopIfTrue="1">
      <formula>$D$184="- Select EU funder -"</formula>
    </cfRule>
  </conditionalFormatting>
  <conditionalFormatting sqref="P202">
    <cfRule type="containsText" dxfId="119" priority="120" stopIfTrue="1" operator="containsText" text="WP">
      <formula>NOT(ISERROR(SEARCH("WP",P202)))</formula>
    </cfRule>
  </conditionalFormatting>
  <conditionalFormatting sqref="P202">
    <cfRule type="expression" dxfId="118" priority="121">
      <formula>$W202&gt;0</formula>
    </cfRule>
  </conditionalFormatting>
  <conditionalFormatting sqref="N204">
    <cfRule type="expression" dxfId="117" priority="116" stopIfTrue="1">
      <formula>$D$184="- Select EU funder -"</formula>
    </cfRule>
  </conditionalFormatting>
  <conditionalFormatting sqref="N204">
    <cfRule type="notContainsBlanks" dxfId="116" priority="117" stopIfTrue="1">
      <formula>LEN(TRIM(N204))&gt;0</formula>
    </cfRule>
  </conditionalFormatting>
  <conditionalFormatting sqref="N204">
    <cfRule type="expression" dxfId="115" priority="118">
      <formula>$W204&gt;0</formula>
    </cfRule>
  </conditionalFormatting>
  <conditionalFormatting sqref="P204">
    <cfRule type="expression" dxfId="114" priority="113" stopIfTrue="1">
      <formula>$D$184="- Select EU funder -"</formula>
    </cfRule>
  </conditionalFormatting>
  <conditionalFormatting sqref="P204">
    <cfRule type="containsText" dxfId="113" priority="114" stopIfTrue="1" operator="containsText" text="WP">
      <formula>NOT(ISERROR(SEARCH("WP",P204)))</formula>
    </cfRule>
  </conditionalFormatting>
  <conditionalFormatting sqref="P204">
    <cfRule type="expression" dxfId="112" priority="115">
      <formula>$W204&gt;0</formula>
    </cfRule>
  </conditionalFormatting>
  <conditionalFormatting sqref="N206">
    <cfRule type="expression" dxfId="111" priority="110" stopIfTrue="1">
      <formula>$D$184="- Select EU funder -"</formula>
    </cfRule>
  </conditionalFormatting>
  <conditionalFormatting sqref="N206">
    <cfRule type="notContainsBlanks" dxfId="110" priority="111" stopIfTrue="1">
      <formula>LEN(TRIM(N206))&gt;0</formula>
    </cfRule>
  </conditionalFormatting>
  <conditionalFormatting sqref="N206">
    <cfRule type="expression" dxfId="109" priority="112">
      <formula>$W206&gt;0</formula>
    </cfRule>
  </conditionalFormatting>
  <conditionalFormatting sqref="P206">
    <cfRule type="expression" dxfId="108" priority="107" stopIfTrue="1">
      <formula>$D$184="- Select EU funder -"</formula>
    </cfRule>
  </conditionalFormatting>
  <conditionalFormatting sqref="P206">
    <cfRule type="containsText" dxfId="107" priority="108" stopIfTrue="1" operator="containsText" text="WP">
      <formula>NOT(ISERROR(SEARCH("WP",P206)))</formula>
    </cfRule>
  </conditionalFormatting>
  <conditionalFormatting sqref="P206">
    <cfRule type="expression" dxfId="106" priority="109">
      <formula>$W206&gt;0</formula>
    </cfRule>
  </conditionalFormatting>
  <conditionalFormatting sqref="N208">
    <cfRule type="expression" dxfId="105" priority="104" stopIfTrue="1">
      <formula>$D$184="- Select EU funder -"</formula>
    </cfRule>
  </conditionalFormatting>
  <conditionalFormatting sqref="N208">
    <cfRule type="notContainsBlanks" dxfId="104" priority="105" stopIfTrue="1">
      <formula>LEN(TRIM(N208))&gt;0</formula>
    </cfRule>
  </conditionalFormatting>
  <conditionalFormatting sqref="N208">
    <cfRule type="expression" dxfId="103" priority="106">
      <formula>$W208&gt;0</formula>
    </cfRule>
  </conditionalFormatting>
  <conditionalFormatting sqref="P208">
    <cfRule type="expression" dxfId="102" priority="101" stopIfTrue="1">
      <formula>$D$184="- Select EU funder -"</formula>
    </cfRule>
  </conditionalFormatting>
  <conditionalFormatting sqref="P208">
    <cfRule type="containsText" dxfId="101" priority="102" stopIfTrue="1" operator="containsText" text="WP">
      <formula>NOT(ISERROR(SEARCH("WP",P208)))</formula>
    </cfRule>
  </conditionalFormatting>
  <conditionalFormatting sqref="P208">
    <cfRule type="expression" dxfId="100" priority="103">
      <formula>$W208&gt;0</formula>
    </cfRule>
  </conditionalFormatting>
  <conditionalFormatting sqref="N210">
    <cfRule type="expression" dxfId="99" priority="98" stopIfTrue="1">
      <formula>$D$184="- Select EU funder -"</formula>
    </cfRule>
  </conditionalFormatting>
  <conditionalFormatting sqref="N210">
    <cfRule type="notContainsBlanks" dxfId="98" priority="99" stopIfTrue="1">
      <formula>LEN(TRIM(N210))&gt;0</formula>
    </cfRule>
  </conditionalFormatting>
  <conditionalFormatting sqref="N210">
    <cfRule type="expression" dxfId="97" priority="100">
      <formula>$W210&gt;0</formula>
    </cfRule>
  </conditionalFormatting>
  <conditionalFormatting sqref="P210">
    <cfRule type="expression" dxfId="96" priority="95" stopIfTrue="1">
      <formula>$D$184="- Select EU funder -"</formula>
    </cfRule>
  </conditionalFormatting>
  <conditionalFormatting sqref="P210">
    <cfRule type="containsText" dxfId="95" priority="96" stopIfTrue="1" operator="containsText" text="WP">
      <formula>NOT(ISERROR(SEARCH("WP",P210)))</formula>
    </cfRule>
  </conditionalFormatting>
  <conditionalFormatting sqref="P210">
    <cfRule type="expression" dxfId="94" priority="97">
      <formula>$W210&gt;0</formula>
    </cfRule>
  </conditionalFormatting>
  <conditionalFormatting sqref="N212">
    <cfRule type="expression" dxfId="93" priority="92" stopIfTrue="1">
      <formula>$D$184="- Select EU funder -"</formula>
    </cfRule>
  </conditionalFormatting>
  <conditionalFormatting sqref="N212">
    <cfRule type="notContainsBlanks" dxfId="92" priority="93" stopIfTrue="1">
      <formula>LEN(TRIM(N212))&gt;0</formula>
    </cfRule>
  </conditionalFormatting>
  <conditionalFormatting sqref="N212">
    <cfRule type="expression" dxfId="91" priority="94">
      <formula>$W212&gt;0</formula>
    </cfRule>
  </conditionalFormatting>
  <conditionalFormatting sqref="P212">
    <cfRule type="expression" dxfId="90" priority="89" stopIfTrue="1">
      <formula>$D$184="- Select EU funder -"</formula>
    </cfRule>
  </conditionalFormatting>
  <conditionalFormatting sqref="P212">
    <cfRule type="containsText" dxfId="89" priority="90" stopIfTrue="1" operator="containsText" text="WP">
      <formula>NOT(ISERROR(SEARCH("WP",P212)))</formula>
    </cfRule>
  </conditionalFormatting>
  <conditionalFormatting sqref="P212">
    <cfRule type="expression" dxfId="88" priority="91">
      <formula>$W212&gt;0</formula>
    </cfRule>
  </conditionalFormatting>
  <conditionalFormatting sqref="F221">
    <cfRule type="expression" dxfId="87" priority="87" stopIfTrue="1">
      <formula>$D221="Select or Enter US federal funder"</formula>
    </cfRule>
  </conditionalFormatting>
  <conditionalFormatting sqref="V221">
    <cfRule type="expression" dxfId="86" priority="83" stopIfTrue="1">
      <formula>$Z$261&lt;21</formula>
    </cfRule>
  </conditionalFormatting>
  <conditionalFormatting sqref="R221">
    <cfRule type="expression" dxfId="85" priority="84" stopIfTrue="1">
      <formula>$D221="Select or Enter US federal funder"</formula>
    </cfRule>
  </conditionalFormatting>
  <conditionalFormatting sqref="V221">
    <cfRule type="expression" dxfId="84" priority="85" stopIfTrue="1">
      <formula>$D221="Select or Enter US federal funder"</formula>
    </cfRule>
  </conditionalFormatting>
  <conditionalFormatting sqref="F234">
    <cfRule type="expression" dxfId="83" priority="88" stopIfTrue="1">
      <formula>$D234="Select or Enter Other funder"</formula>
    </cfRule>
  </conditionalFormatting>
  <conditionalFormatting sqref="N234">
    <cfRule type="expression" dxfId="82" priority="80" stopIfTrue="1">
      <formula>$D234="Select or Enter Other funder"</formula>
    </cfRule>
  </conditionalFormatting>
  <conditionalFormatting sqref="N234">
    <cfRule type="notContainsBlanks" dxfId="81" priority="81" stopIfTrue="1">
      <formula>LEN(TRIM(N234))&gt;0</formula>
    </cfRule>
  </conditionalFormatting>
  <conditionalFormatting sqref="N234">
    <cfRule type="expression" dxfId="80" priority="82">
      <formula>$W234&gt;0</formula>
    </cfRule>
  </conditionalFormatting>
  <conditionalFormatting sqref="V234">
    <cfRule type="expression" dxfId="79" priority="77" stopIfTrue="1">
      <formula>$Z$261&lt;21</formula>
    </cfRule>
  </conditionalFormatting>
  <conditionalFormatting sqref="R234">
    <cfRule type="expression" dxfId="78" priority="78" stopIfTrue="1">
      <formula>$D234="Select or Enter Other funder"</formula>
    </cfRule>
  </conditionalFormatting>
  <conditionalFormatting sqref="V234">
    <cfRule type="expression" dxfId="77" priority="79" stopIfTrue="1">
      <formula>$D234="Select or Enter Other funder"</formula>
    </cfRule>
  </conditionalFormatting>
  <conditionalFormatting sqref="V247">
    <cfRule type="expression" dxfId="76" priority="74" stopIfTrue="1">
      <formula>$Z$261&lt;21</formula>
    </cfRule>
  </conditionalFormatting>
  <conditionalFormatting sqref="R247:U247">
    <cfRule type="expression" dxfId="75" priority="75" stopIfTrue="1">
      <formula>$N247="- Select work type -"</formula>
    </cfRule>
  </conditionalFormatting>
  <conditionalFormatting sqref="V247">
    <cfRule type="expression" dxfId="74" priority="76" stopIfTrue="1">
      <formula>$N247="- Select work type -"</formula>
    </cfRule>
  </conditionalFormatting>
  <conditionalFormatting sqref="V249">
    <cfRule type="expression" dxfId="73" priority="71" stopIfTrue="1">
      <formula>$Z$261&lt;21</formula>
    </cfRule>
  </conditionalFormatting>
  <conditionalFormatting sqref="R249:U249">
    <cfRule type="expression" dxfId="72" priority="72" stopIfTrue="1">
      <formula>$N249="- Select work type -"</formula>
    </cfRule>
  </conditionalFormatting>
  <conditionalFormatting sqref="V249">
    <cfRule type="expression" dxfId="71" priority="73" stopIfTrue="1">
      <formula>$N249="- Select work type -"</formula>
    </cfRule>
  </conditionalFormatting>
  <conditionalFormatting sqref="V251">
    <cfRule type="expression" dxfId="70" priority="68" stopIfTrue="1">
      <formula>$Z$261&lt;21</formula>
    </cfRule>
  </conditionalFormatting>
  <conditionalFormatting sqref="R251:U251">
    <cfRule type="expression" dxfId="69" priority="69" stopIfTrue="1">
      <formula>$N251="- Select work type -"</formula>
    </cfRule>
  </conditionalFormatting>
  <conditionalFormatting sqref="V251">
    <cfRule type="expression" dxfId="68" priority="70" stopIfTrue="1">
      <formula>$N251="- Select work type -"</formula>
    </cfRule>
  </conditionalFormatting>
  <conditionalFormatting sqref="H296:W404">
    <cfRule type="containsText" dxfId="67" priority="66" operator="containsText" text="Select">
      <formula>NOT(ISERROR(SEARCH("Select",H296)))</formula>
    </cfRule>
    <cfRule type="cellIs" dxfId="66" priority="67" operator="equal">
      <formula>0</formula>
    </cfRule>
  </conditionalFormatting>
  <conditionalFormatting sqref="V26">
    <cfRule type="expression" dxfId="65" priority="64" stopIfTrue="1">
      <formula>$Z$261&lt;21</formula>
    </cfRule>
  </conditionalFormatting>
  <conditionalFormatting sqref="V26">
    <cfRule type="expression" dxfId="64" priority="65">
      <formula>N26="- Select type of leave -"</formula>
    </cfRule>
  </conditionalFormatting>
  <conditionalFormatting sqref="N251">
    <cfRule type="containsText" dxfId="63" priority="808" stopIfTrue="1" operator="containsText" text="Select work type -">
      <formula>NOT(ISERROR(SEARCH("Select work type -",N251)))</formula>
    </cfRule>
  </conditionalFormatting>
  <conditionalFormatting sqref="F225">
    <cfRule type="expression" dxfId="62" priority="63" stopIfTrue="1">
      <formula>$D225="Select or Enter US federal funder"</formula>
    </cfRule>
  </conditionalFormatting>
  <conditionalFormatting sqref="H221">
    <cfRule type="expression" dxfId="61" priority="62" stopIfTrue="1">
      <formula>$D221="Select or Enter US federal funder"</formula>
    </cfRule>
  </conditionalFormatting>
  <conditionalFormatting sqref="J221">
    <cfRule type="expression" dxfId="60" priority="61" stopIfTrue="1">
      <formula>$D221="Select or Enter US federal funder"</formula>
    </cfRule>
  </conditionalFormatting>
  <conditionalFormatting sqref="L221">
    <cfRule type="expression" dxfId="59" priority="60" stopIfTrue="1">
      <formula>$D221="Select or Enter US federal funder"</formula>
    </cfRule>
  </conditionalFormatting>
  <conditionalFormatting sqref="F223">
    <cfRule type="expression" dxfId="58" priority="59" stopIfTrue="1">
      <formula>$D223="Select or Enter US federal funder"</formula>
    </cfRule>
  </conditionalFormatting>
  <conditionalFormatting sqref="H223">
    <cfRule type="expression" dxfId="57" priority="58" stopIfTrue="1">
      <formula>$D223="Select or Enter US federal funder"</formula>
    </cfRule>
  </conditionalFormatting>
  <conditionalFormatting sqref="J223">
    <cfRule type="expression" dxfId="56" priority="57" stopIfTrue="1">
      <formula>$D223="Select or Enter US federal funder"</formula>
    </cfRule>
  </conditionalFormatting>
  <conditionalFormatting sqref="L223">
    <cfRule type="expression" dxfId="55" priority="56" stopIfTrue="1">
      <formula>$D223="Select or Enter US federal funder"</formula>
    </cfRule>
  </conditionalFormatting>
  <conditionalFormatting sqref="H225">
    <cfRule type="expression" dxfId="54" priority="55" stopIfTrue="1">
      <formula>$D225="Select or Enter US federal funder"</formula>
    </cfRule>
  </conditionalFormatting>
  <conditionalFormatting sqref="J225">
    <cfRule type="expression" dxfId="53" priority="54" stopIfTrue="1">
      <formula>$D225="Select or Enter US federal funder"</formula>
    </cfRule>
  </conditionalFormatting>
  <conditionalFormatting sqref="L225">
    <cfRule type="expression" dxfId="52" priority="53" stopIfTrue="1">
      <formula>$D225="Select or Enter US federal funder"</formula>
    </cfRule>
  </conditionalFormatting>
  <conditionalFormatting sqref="N221">
    <cfRule type="expression" dxfId="51" priority="50" stopIfTrue="1">
      <formula>$D221="Select or Enter US federal funder"</formula>
    </cfRule>
  </conditionalFormatting>
  <conditionalFormatting sqref="N221">
    <cfRule type="notContainsBlanks" dxfId="50" priority="51" stopIfTrue="1">
      <formula>LEN(TRIM(N221))&gt;0</formula>
    </cfRule>
  </conditionalFormatting>
  <conditionalFormatting sqref="N221">
    <cfRule type="expression" dxfId="49" priority="52">
      <formula>$W221&gt;0</formula>
    </cfRule>
  </conditionalFormatting>
  <conditionalFormatting sqref="N223">
    <cfRule type="expression" dxfId="48" priority="47" stopIfTrue="1">
      <formula>$D223="Select or Enter US federal funder"</formula>
    </cfRule>
  </conditionalFormatting>
  <conditionalFormatting sqref="N223">
    <cfRule type="notContainsBlanks" dxfId="47" priority="48" stopIfTrue="1">
      <formula>LEN(TRIM(N223))&gt;0</formula>
    </cfRule>
  </conditionalFormatting>
  <conditionalFormatting sqref="N223">
    <cfRule type="expression" dxfId="46" priority="49">
      <formula>$W223&gt;0</formula>
    </cfRule>
  </conditionalFormatting>
  <conditionalFormatting sqref="N225">
    <cfRule type="expression" dxfId="45" priority="44" stopIfTrue="1">
      <formula>$D225="Select or Enter US federal funder"</formula>
    </cfRule>
  </conditionalFormatting>
  <conditionalFormatting sqref="N225">
    <cfRule type="notContainsBlanks" dxfId="44" priority="45" stopIfTrue="1">
      <formula>LEN(TRIM(N225))&gt;0</formula>
    </cfRule>
  </conditionalFormatting>
  <conditionalFormatting sqref="N225">
    <cfRule type="expression" dxfId="43" priority="46">
      <formula>$W225&gt;0</formula>
    </cfRule>
  </conditionalFormatting>
  <conditionalFormatting sqref="S221:U221">
    <cfRule type="expression" dxfId="42" priority="43" stopIfTrue="1">
      <formula>$D221="Select or Enter US federal funder"</formula>
    </cfRule>
  </conditionalFormatting>
  <conditionalFormatting sqref="R223:U223">
    <cfRule type="expression" dxfId="41" priority="42" stopIfTrue="1">
      <formula>$D223="Select or Enter US federal funder"</formula>
    </cfRule>
  </conditionalFormatting>
  <conditionalFormatting sqref="R225:U225">
    <cfRule type="expression" dxfId="40" priority="41" stopIfTrue="1">
      <formula>$D225="Select or Enter US federal funder"</formula>
    </cfRule>
  </conditionalFormatting>
  <conditionalFormatting sqref="V223">
    <cfRule type="expression" dxfId="39" priority="39" stopIfTrue="1">
      <formula>$Z$261&lt;21</formula>
    </cfRule>
  </conditionalFormatting>
  <conditionalFormatting sqref="V223">
    <cfRule type="expression" dxfId="38" priority="40" stopIfTrue="1">
      <formula>$D223="Select or Enter US federal funder"</formula>
    </cfRule>
  </conditionalFormatting>
  <conditionalFormatting sqref="V225">
    <cfRule type="expression" dxfId="37" priority="37" stopIfTrue="1">
      <formula>$Z$261&lt;21</formula>
    </cfRule>
  </conditionalFormatting>
  <conditionalFormatting sqref="V225">
    <cfRule type="expression" dxfId="36" priority="38" stopIfTrue="1">
      <formula>$D225="Select or Enter US federal funder"</formula>
    </cfRule>
  </conditionalFormatting>
  <conditionalFormatting sqref="D236">
    <cfRule type="containsText" dxfId="35" priority="36" stopIfTrue="1" operator="containsText" text="Select or Enter other funder">
      <formula>NOT(ISERROR(SEARCH("Select or Enter other funder",D236)))</formula>
    </cfRule>
  </conditionalFormatting>
  <conditionalFormatting sqref="D234">
    <cfRule type="containsText" dxfId="34" priority="35" stopIfTrue="1" operator="containsText" text="Select or Enter other funder">
      <formula>NOT(ISERROR(SEARCH("Select or Enter other funder",D234)))</formula>
    </cfRule>
  </conditionalFormatting>
  <conditionalFormatting sqref="H234">
    <cfRule type="expression" dxfId="33" priority="34" stopIfTrue="1">
      <formula>$D234="Select or Enter Other funder"</formula>
    </cfRule>
  </conditionalFormatting>
  <conditionalFormatting sqref="J234">
    <cfRule type="expression" dxfId="32" priority="33" stopIfTrue="1">
      <formula>$D234="Select or Enter Other funder"</formula>
    </cfRule>
  </conditionalFormatting>
  <conditionalFormatting sqref="L234">
    <cfRule type="expression" dxfId="31" priority="32" stopIfTrue="1">
      <formula>$D234="Select or Enter Other funder"</formula>
    </cfRule>
  </conditionalFormatting>
  <conditionalFormatting sqref="F236">
    <cfRule type="expression" dxfId="30" priority="31" stopIfTrue="1">
      <formula>$D236="Select or Enter Other funder"</formula>
    </cfRule>
  </conditionalFormatting>
  <conditionalFormatting sqref="H236">
    <cfRule type="expression" dxfId="29" priority="30" stopIfTrue="1">
      <formula>$D236="Select or Enter Other funder"</formula>
    </cfRule>
  </conditionalFormatting>
  <conditionalFormatting sqref="J236">
    <cfRule type="expression" dxfId="28" priority="29" stopIfTrue="1">
      <formula>$D236="Select or Enter Other funder"</formula>
    </cfRule>
  </conditionalFormatting>
  <conditionalFormatting sqref="L236">
    <cfRule type="expression" dxfId="27" priority="28" stopIfTrue="1">
      <formula>$D236="Select or Enter Other funder"</formula>
    </cfRule>
  </conditionalFormatting>
  <conditionalFormatting sqref="F238">
    <cfRule type="expression" dxfId="26" priority="27" stopIfTrue="1">
      <formula>$D238="Select or Enter Other funder"</formula>
    </cfRule>
  </conditionalFormatting>
  <conditionalFormatting sqref="H238">
    <cfRule type="expression" dxfId="25" priority="26" stopIfTrue="1">
      <formula>$D238="Select or Enter Other funder"</formula>
    </cfRule>
  </conditionalFormatting>
  <conditionalFormatting sqref="J238">
    <cfRule type="expression" dxfId="24" priority="25" stopIfTrue="1">
      <formula>$D238="Select or Enter Other funder"</formula>
    </cfRule>
  </conditionalFormatting>
  <conditionalFormatting sqref="L238">
    <cfRule type="expression" dxfId="23" priority="24" stopIfTrue="1">
      <formula>$D238="Select or Enter Other funder"</formula>
    </cfRule>
  </conditionalFormatting>
  <conditionalFormatting sqref="N236">
    <cfRule type="expression" dxfId="22" priority="21" stopIfTrue="1">
      <formula>$D236="Select or Enter Other funder"</formula>
    </cfRule>
  </conditionalFormatting>
  <conditionalFormatting sqref="N236">
    <cfRule type="notContainsBlanks" dxfId="21" priority="22" stopIfTrue="1">
      <formula>LEN(TRIM(N236))&gt;0</formula>
    </cfRule>
  </conditionalFormatting>
  <conditionalFormatting sqref="N236">
    <cfRule type="expression" dxfId="20" priority="23">
      <formula>$W236&gt;0</formula>
    </cfRule>
  </conditionalFormatting>
  <conditionalFormatting sqref="N238">
    <cfRule type="expression" dxfId="19" priority="18" stopIfTrue="1">
      <formula>$D238="Select or Enter Other funder"</formula>
    </cfRule>
  </conditionalFormatting>
  <conditionalFormatting sqref="N238">
    <cfRule type="notContainsBlanks" dxfId="18" priority="19" stopIfTrue="1">
      <formula>LEN(TRIM(N238))&gt;0</formula>
    </cfRule>
  </conditionalFormatting>
  <conditionalFormatting sqref="N238">
    <cfRule type="expression" dxfId="17" priority="20">
      <formula>$W238&gt;0</formula>
    </cfRule>
  </conditionalFormatting>
  <conditionalFormatting sqref="S234">
    <cfRule type="expression" dxfId="16" priority="17" stopIfTrue="1">
      <formula>$D234="Select or Enter Other funder"</formula>
    </cfRule>
  </conditionalFormatting>
  <conditionalFormatting sqref="T234">
    <cfRule type="expression" dxfId="15" priority="16" stopIfTrue="1">
      <formula>$D234="Select or Enter Other funder"</formula>
    </cfRule>
  </conditionalFormatting>
  <conditionalFormatting sqref="U234">
    <cfRule type="expression" dxfId="14" priority="15" stopIfTrue="1">
      <formula>$D234="Select or Enter Other funder"</formula>
    </cfRule>
  </conditionalFormatting>
  <conditionalFormatting sqref="U236">
    <cfRule type="expression" dxfId="13" priority="14" stopIfTrue="1">
      <formula>$D236="Select or Enter Other funder"</formula>
    </cfRule>
  </conditionalFormatting>
  <conditionalFormatting sqref="T236">
    <cfRule type="expression" dxfId="12" priority="13" stopIfTrue="1">
      <formula>$D236="Select or Enter Other funder"</formula>
    </cfRule>
  </conditionalFormatting>
  <conditionalFormatting sqref="S236">
    <cfRule type="expression" dxfId="11" priority="12" stopIfTrue="1">
      <formula>$D236="Select or Enter Other funder"</formula>
    </cfRule>
  </conditionalFormatting>
  <conditionalFormatting sqref="R236">
    <cfRule type="expression" dxfId="10" priority="11" stopIfTrue="1">
      <formula>$D236="Select or Enter Other funder"</formula>
    </cfRule>
  </conditionalFormatting>
  <conditionalFormatting sqref="R238">
    <cfRule type="expression" dxfId="9" priority="10" stopIfTrue="1">
      <formula>$D238="Select or Enter Other funder"</formula>
    </cfRule>
  </conditionalFormatting>
  <conditionalFormatting sqref="S238">
    <cfRule type="expression" dxfId="8" priority="9" stopIfTrue="1">
      <formula>$D238="Select or Enter Other funder"</formula>
    </cfRule>
  </conditionalFormatting>
  <conditionalFormatting sqref="T238">
    <cfRule type="expression" dxfId="7" priority="8" stopIfTrue="1">
      <formula>$D238="Select or Enter Other funder"</formula>
    </cfRule>
  </conditionalFormatting>
  <conditionalFormatting sqref="U238">
    <cfRule type="expression" dxfId="6" priority="7" stopIfTrue="1">
      <formula>$D238="Select or Enter Other funder"</formula>
    </cfRule>
  </conditionalFormatting>
  <conditionalFormatting sqref="V236">
    <cfRule type="expression" dxfId="5" priority="5" stopIfTrue="1">
      <formula>$Z$261&lt;21</formula>
    </cfRule>
  </conditionalFormatting>
  <conditionalFormatting sqref="V236">
    <cfRule type="expression" dxfId="4" priority="6" stopIfTrue="1">
      <formula>$D236="Select or Enter Other funder"</formula>
    </cfRule>
  </conditionalFormatting>
  <conditionalFormatting sqref="V238">
    <cfRule type="expression" dxfId="3" priority="3" stopIfTrue="1">
      <formula>$Z$261&lt;21</formula>
    </cfRule>
  </conditionalFormatting>
  <conditionalFormatting sqref="V238">
    <cfRule type="expression" dxfId="2" priority="4" stopIfTrue="1">
      <formula>$D238="Select or Enter Other funder"</formula>
    </cfRule>
  </conditionalFormatting>
  <conditionalFormatting sqref="N249">
    <cfRule type="containsText" dxfId="1" priority="2" stopIfTrue="1" operator="containsText" text="Select work type -">
      <formula>NOT(ISERROR(SEARCH("Select work type -",N249)))</formula>
    </cfRule>
  </conditionalFormatting>
  <conditionalFormatting sqref="N247">
    <cfRule type="containsText" dxfId="0" priority="1" stopIfTrue="1" operator="containsText" text="Select work type -">
      <formula>NOT(ISERROR(SEARCH("Select work type -",N247)))</formula>
    </cfRule>
  </conditionalFormatting>
  <dataValidations count="6">
    <dataValidation type="list" allowBlank="1" showInputMessage="1" showErrorMessage="1" sqref="P37 P39 P41 P43 P45 P49 P51 P53 P55 P59 P61 P63 P65 P47 P57 P69 P71 P73 P75 P67 P79 P81 P83 P85 P77">
      <formula1>TASK</formula1>
    </dataValidation>
    <dataValidation type="list" allowBlank="1" showInputMessage="1" sqref="J11">
      <formula1>Year</formula1>
    </dataValidation>
    <dataValidation type="list" allowBlank="1" showInputMessage="1" showErrorMessage="1" sqref="N249 N251 N247">
      <formula1>NON_PROJECT_WORK</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6 N28 N24">
      <formula1>LEAVE</formula1>
    </dataValidation>
    <dataValidation type="list" allowBlank="1" showInputMessage="1" sqref="D11:E11">
      <formula1>Month</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Q69"/>
  <sheetViews>
    <sheetView workbookViewId="0">
      <selection activeCell="N2" sqref="N2"/>
    </sheetView>
  </sheetViews>
  <sheetFormatPr defaultColWidth="8.875" defaultRowHeight="14.25"/>
  <cols>
    <col min="2" max="2" width="11" customWidth="1"/>
    <col min="4" max="5" width="15.125" customWidth="1"/>
    <col min="6" max="6" width="19.5" customWidth="1"/>
    <col min="7" max="7" width="16" customWidth="1"/>
    <col min="8" max="8" width="21.5" customWidth="1"/>
    <col min="9" max="9" width="22.125" customWidth="1"/>
    <col min="10" max="11" width="19" customWidth="1"/>
    <col min="12" max="13" width="16.625" customWidth="1"/>
    <col min="14" max="14" width="13.625" customWidth="1"/>
  </cols>
  <sheetData>
    <row r="1" spans="2:17" ht="28.5">
      <c r="B1" t="s">
        <v>194</v>
      </c>
      <c r="C1" t="s">
        <v>195</v>
      </c>
      <c r="D1" t="s">
        <v>196</v>
      </c>
      <c r="E1" s="19" t="s">
        <v>197</v>
      </c>
      <c r="F1" t="s">
        <v>198</v>
      </c>
      <c r="G1" t="s">
        <v>199</v>
      </c>
      <c r="H1" t="s">
        <v>55</v>
      </c>
      <c r="I1" s="19" t="s">
        <v>200</v>
      </c>
      <c r="J1" t="s">
        <v>145</v>
      </c>
      <c r="K1" t="s">
        <v>201</v>
      </c>
      <c r="L1" s="19" t="s">
        <v>202</v>
      </c>
      <c r="M1" s="19" t="s">
        <v>203</v>
      </c>
      <c r="N1" s="19" t="s">
        <v>204</v>
      </c>
      <c r="O1" s="19" t="s">
        <v>205</v>
      </c>
    </row>
    <row r="2" spans="2:17">
      <c r="B2" s="2" t="s">
        <v>206</v>
      </c>
      <c r="C2" s="2" t="s">
        <v>207</v>
      </c>
      <c r="E2" s="2" t="s">
        <v>208</v>
      </c>
      <c r="F2" s="2" t="s">
        <v>209</v>
      </c>
      <c r="G2" s="2" t="s">
        <v>210</v>
      </c>
      <c r="H2" s="2" t="s">
        <v>115</v>
      </c>
      <c r="I2" s="2" t="s">
        <v>130</v>
      </c>
      <c r="J2" s="2" t="s">
        <v>146</v>
      </c>
      <c r="K2" s="2" t="s">
        <v>211</v>
      </c>
      <c r="L2" s="2" t="s">
        <v>107</v>
      </c>
      <c r="M2" s="2" t="s">
        <v>108</v>
      </c>
      <c r="N2" s="2" t="s">
        <v>110</v>
      </c>
      <c r="O2" s="2" t="s">
        <v>112</v>
      </c>
    </row>
    <row r="3" spans="2:17">
      <c r="B3" s="3" t="s">
        <v>212</v>
      </c>
      <c r="C3" s="3">
        <v>2021</v>
      </c>
      <c r="D3" s="3" t="s">
        <v>213</v>
      </c>
      <c r="E3" s="3">
        <v>35</v>
      </c>
      <c r="F3" s="3" t="s">
        <v>214</v>
      </c>
      <c r="G3" s="3" t="s">
        <v>215</v>
      </c>
      <c r="H3" s="3" t="s">
        <v>216</v>
      </c>
      <c r="I3" s="3" t="s">
        <v>217</v>
      </c>
      <c r="J3" s="3" t="s">
        <v>218</v>
      </c>
      <c r="K3" s="3">
        <v>1</v>
      </c>
      <c r="L3" s="2" t="s">
        <v>219</v>
      </c>
      <c r="M3" s="2" t="s">
        <v>220</v>
      </c>
      <c r="N3" s="3" t="s">
        <v>221</v>
      </c>
      <c r="O3" s="3" t="s">
        <v>222</v>
      </c>
      <c r="P3" s="20"/>
      <c r="Q3" s="20"/>
    </row>
    <row r="4" spans="2:17">
      <c r="B4" s="3" t="s">
        <v>213</v>
      </c>
      <c r="C4" s="3">
        <v>2022</v>
      </c>
      <c r="D4" s="3" t="s">
        <v>223</v>
      </c>
      <c r="E4" s="3">
        <v>36</v>
      </c>
      <c r="F4" s="3" t="s">
        <v>224</v>
      </c>
      <c r="G4" s="3" t="s">
        <v>225</v>
      </c>
      <c r="H4" s="3" t="s">
        <v>226</v>
      </c>
      <c r="I4" s="3" t="s">
        <v>227</v>
      </c>
      <c r="J4" s="3" t="s">
        <v>228</v>
      </c>
      <c r="K4" s="3">
        <v>2</v>
      </c>
      <c r="L4" s="3" t="s">
        <v>229</v>
      </c>
      <c r="M4" s="138" t="s">
        <v>230</v>
      </c>
      <c r="N4" s="3" t="s">
        <v>231</v>
      </c>
      <c r="O4" s="3" t="s">
        <v>232</v>
      </c>
    </row>
    <row r="5" spans="2:17">
      <c r="B5" s="3" t="s">
        <v>223</v>
      </c>
      <c r="C5" s="3">
        <v>2023</v>
      </c>
      <c r="D5" s="3" t="s">
        <v>233</v>
      </c>
      <c r="E5" s="3">
        <v>36.5</v>
      </c>
      <c r="F5" s="3" t="s">
        <v>234</v>
      </c>
      <c r="G5" s="3" t="s">
        <v>235</v>
      </c>
      <c r="H5" s="3" t="s">
        <v>236</v>
      </c>
      <c r="I5" s="3" t="s">
        <v>237</v>
      </c>
      <c r="J5" s="3" t="s">
        <v>238</v>
      </c>
      <c r="K5" s="3">
        <v>3</v>
      </c>
      <c r="L5" s="3" t="s">
        <v>239</v>
      </c>
      <c r="M5" s="138" t="s">
        <v>240</v>
      </c>
      <c r="N5" s="3" t="s">
        <v>241</v>
      </c>
      <c r="O5" s="3" t="s">
        <v>242</v>
      </c>
    </row>
    <row r="6" spans="2:17">
      <c r="B6" s="3" t="s">
        <v>233</v>
      </c>
      <c r="C6" s="3">
        <v>2024</v>
      </c>
      <c r="D6" s="3" t="s">
        <v>243</v>
      </c>
      <c r="E6" s="3">
        <v>37</v>
      </c>
      <c r="F6" s="3" t="s">
        <v>244</v>
      </c>
      <c r="G6" s="3" t="s">
        <v>245</v>
      </c>
      <c r="H6" s="3" t="s">
        <v>246</v>
      </c>
      <c r="I6" s="3" t="s">
        <v>247</v>
      </c>
      <c r="J6" s="3" t="s">
        <v>248</v>
      </c>
      <c r="K6" s="3">
        <v>4</v>
      </c>
      <c r="L6" s="3" t="s">
        <v>249</v>
      </c>
      <c r="M6" s="138" t="s">
        <v>250</v>
      </c>
      <c r="N6" s="3"/>
      <c r="O6" s="3" t="s">
        <v>251</v>
      </c>
    </row>
    <row r="7" spans="2:17">
      <c r="B7" s="3" t="s">
        <v>243</v>
      </c>
      <c r="C7" s="3">
        <v>2025</v>
      </c>
      <c r="D7" s="3" t="s">
        <v>252</v>
      </c>
      <c r="E7" s="3">
        <v>37.5</v>
      </c>
      <c r="F7" s="3" t="s">
        <v>253</v>
      </c>
      <c r="G7" s="3" t="s">
        <v>254</v>
      </c>
      <c r="H7" s="3" t="s">
        <v>255</v>
      </c>
      <c r="I7" s="3" t="s">
        <v>235</v>
      </c>
      <c r="J7" s="3" t="s">
        <v>256</v>
      </c>
      <c r="K7" s="3">
        <v>5</v>
      </c>
      <c r="L7" s="3" t="s">
        <v>257</v>
      </c>
      <c r="M7" s="3"/>
      <c r="N7" s="3"/>
      <c r="O7" s="3" t="s">
        <v>258</v>
      </c>
    </row>
    <row r="8" spans="2:17">
      <c r="B8" s="3" t="s">
        <v>252</v>
      </c>
      <c r="C8" s="3">
        <v>2026</v>
      </c>
      <c r="D8" s="3" t="s">
        <v>91</v>
      </c>
      <c r="E8" s="3">
        <v>40</v>
      </c>
      <c r="F8" s="3" t="s">
        <v>259</v>
      </c>
      <c r="G8" s="3" t="s">
        <v>260</v>
      </c>
      <c r="H8" s="3" t="s">
        <v>235</v>
      </c>
      <c r="J8" s="3" t="s">
        <v>261</v>
      </c>
      <c r="K8" s="3"/>
      <c r="L8" s="3" t="s">
        <v>262</v>
      </c>
      <c r="M8" s="3"/>
      <c r="N8" s="3"/>
      <c r="O8" s="3" t="s">
        <v>263</v>
      </c>
    </row>
    <row r="9" spans="2:17">
      <c r="B9" s="3" t="s">
        <v>91</v>
      </c>
      <c r="C9" s="3">
        <v>2027</v>
      </c>
      <c r="D9" s="3" t="s">
        <v>264</v>
      </c>
      <c r="E9" s="3"/>
      <c r="F9" s="3" t="s">
        <v>265</v>
      </c>
      <c r="G9" s="3" t="s">
        <v>266</v>
      </c>
      <c r="J9" s="3" t="s">
        <v>267</v>
      </c>
      <c r="K9" s="3"/>
      <c r="L9" s="3" t="s">
        <v>268</v>
      </c>
      <c r="M9" s="3"/>
      <c r="N9" s="3"/>
      <c r="O9" s="3" t="s">
        <v>269</v>
      </c>
    </row>
    <row r="10" spans="2:17">
      <c r="B10" s="3" t="s">
        <v>264</v>
      </c>
      <c r="C10" s="3">
        <v>2028</v>
      </c>
      <c r="D10" s="3" t="s">
        <v>270</v>
      </c>
      <c r="E10" s="3"/>
      <c r="F10" s="3" t="s">
        <v>271</v>
      </c>
      <c r="J10" s="3" t="s">
        <v>272</v>
      </c>
      <c r="K10" s="3"/>
      <c r="L10" s="3" t="s">
        <v>273</v>
      </c>
      <c r="M10" s="3"/>
      <c r="N10" s="3"/>
      <c r="O10" s="3" t="s">
        <v>274</v>
      </c>
    </row>
    <row r="11" spans="2:17">
      <c r="B11" s="3" t="s">
        <v>270</v>
      </c>
      <c r="C11" s="3">
        <v>2029</v>
      </c>
      <c r="D11" s="3" t="s">
        <v>275</v>
      </c>
      <c r="E11" s="3"/>
      <c r="F11" s="3" t="s">
        <v>235</v>
      </c>
      <c r="I11" s="3"/>
      <c r="J11" s="3" t="s">
        <v>276</v>
      </c>
      <c r="K11" s="3"/>
      <c r="L11" s="3" t="s">
        <v>277</v>
      </c>
      <c r="M11" s="3"/>
      <c r="O11" s="3" t="s">
        <v>278</v>
      </c>
    </row>
    <row r="12" spans="2:17">
      <c r="B12" s="3" t="s">
        <v>275</v>
      </c>
      <c r="C12" s="3">
        <v>2030</v>
      </c>
      <c r="D12" s="3" t="s">
        <v>279</v>
      </c>
      <c r="E12" s="3"/>
      <c r="J12" s="3" t="s">
        <v>280</v>
      </c>
      <c r="K12" s="3"/>
      <c r="L12" s="3" t="s">
        <v>281</v>
      </c>
      <c r="O12" s="3" t="s">
        <v>282</v>
      </c>
    </row>
    <row r="13" spans="2:17">
      <c r="B13" s="3" t="s">
        <v>279</v>
      </c>
      <c r="C13" s="3">
        <v>2031</v>
      </c>
      <c r="D13" s="3" t="s">
        <v>283</v>
      </c>
      <c r="E13" s="3"/>
      <c r="J13" s="3" t="s">
        <v>284</v>
      </c>
      <c r="K13" s="3"/>
      <c r="O13" s="3" t="s">
        <v>285</v>
      </c>
    </row>
    <row r="14" spans="2:17">
      <c r="B14" s="3" t="s">
        <v>283</v>
      </c>
      <c r="C14" s="3">
        <v>2032</v>
      </c>
      <c r="D14" s="3" t="s">
        <v>212</v>
      </c>
      <c r="E14" s="3"/>
      <c r="J14" s="3" t="s">
        <v>286</v>
      </c>
      <c r="K14" s="3"/>
      <c r="O14" s="3" t="s">
        <v>287</v>
      </c>
    </row>
    <row r="15" spans="2:17">
      <c r="E15" s="3"/>
      <c r="J15" s="3" t="s">
        <v>288</v>
      </c>
      <c r="K15" s="3"/>
      <c r="O15" s="3" t="s">
        <v>289</v>
      </c>
    </row>
    <row r="16" spans="2:17">
      <c r="E16" s="3"/>
      <c r="J16" s="3" t="s">
        <v>290</v>
      </c>
      <c r="K16" s="3"/>
      <c r="O16" s="3" t="s">
        <v>291</v>
      </c>
    </row>
    <row r="17" spans="10:15">
      <c r="J17" s="3" t="s">
        <v>292</v>
      </c>
      <c r="K17" s="3"/>
      <c r="O17" s="3" t="s">
        <v>293</v>
      </c>
    </row>
    <row r="18" spans="10:15">
      <c r="J18" s="3" t="s">
        <v>294</v>
      </c>
      <c r="K18" s="3"/>
      <c r="O18" s="3" t="s">
        <v>295</v>
      </c>
    </row>
    <row r="19" spans="10:15">
      <c r="J19" s="3" t="s">
        <v>296</v>
      </c>
      <c r="K19" s="3"/>
      <c r="O19" s="3" t="s">
        <v>297</v>
      </c>
    </row>
    <row r="20" spans="10:15">
      <c r="J20" s="3" t="s">
        <v>298</v>
      </c>
      <c r="K20" s="3"/>
      <c r="O20" s="3" t="s">
        <v>299</v>
      </c>
    </row>
    <row r="21" spans="10:15">
      <c r="J21" s="3" t="s">
        <v>300</v>
      </c>
      <c r="K21" s="3"/>
      <c r="O21" s="3" t="s">
        <v>301</v>
      </c>
    </row>
    <row r="22" spans="10:15">
      <c r="J22" s="3" t="s">
        <v>302</v>
      </c>
      <c r="K22" s="3"/>
      <c r="O22" s="3" t="s">
        <v>303</v>
      </c>
    </row>
    <row r="23" spans="10:15">
      <c r="J23" s="3" t="s">
        <v>304</v>
      </c>
      <c r="K23" s="3"/>
      <c r="O23" s="3" t="s">
        <v>305</v>
      </c>
    </row>
    <row r="24" spans="10:15">
      <c r="J24" s="3" t="s">
        <v>306</v>
      </c>
      <c r="K24" s="3"/>
      <c r="O24" s="3" t="s">
        <v>307</v>
      </c>
    </row>
    <row r="25" spans="10:15">
      <c r="J25" s="3" t="s">
        <v>308</v>
      </c>
      <c r="K25" s="3"/>
      <c r="O25" s="3" t="s">
        <v>309</v>
      </c>
    </row>
    <row r="26" spans="10:15">
      <c r="J26" s="3" t="s">
        <v>310</v>
      </c>
      <c r="K26" s="3"/>
      <c r="O26" s="3" t="s">
        <v>311</v>
      </c>
    </row>
    <row r="27" spans="10:15">
      <c r="J27" s="3" t="s">
        <v>312</v>
      </c>
      <c r="K27" s="3"/>
      <c r="O27" s="3" t="s">
        <v>313</v>
      </c>
    </row>
    <row r="28" spans="10:15">
      <c r="J28" s="3" t="s">
        <v>314</v>
      </c>
      <c r="K28" s="3"/>
      <c r="O28" s="3" t="s">
        <v>315</v>
      </c>
    </row>
    <row r="29" spans="10:15">
      <c r="J29" s="3" t="s">
        <v>316</v>
      </c>
      <c r="K29" s="3"/>
      <c r="O29" s="3" t="s">
        <v>317</v>
      </c>
    </row>
    <row r="30" spans="10:15">
      <c r="J30" s="3" t="s">
        <v>318</v>
      </c>
      <c r="K30" s="3"/>
    </row>
    <row r="31" spans="10:15">
      <c r="J31" s="3" t="s">
        <v>319</v>
      </c>
      <c r="K31" s="3"/>
    </row>
    <row r="32" spans="10:15">
      <c r="J32" s="3" t="s">
        <v>320</v>
      </c>
      <c r="K32" s="3"/>
    </row>
    <row r="33" spans="10:15">
      <c r="J33" s="3" t="s">
        <v>321</v>
      </c>
      <c r="K33" s="3"/>
    </row>
    <row r="34" spans="10:15">
      <c r="J34" s="3" t="s">
        <v>322</v>
      </c>
    </row>
    <row r="35" spans="10:15">
      <c r="J35" s="3" t="s">
        <v>323</v>
      </c>
    </row>
    <row r="36" spans="10:15">
      <c r="J36" s="3" t="s">
        <v>324</v>
      </c>
    </row>
    <row r="37" spans="10:15">
      <c r="J37" s="3" t="s">
        <v>325</v>
      </c>
    </row>
    <row r="38" spans="10:15">
      <c r="J38" s="3" t="s">
        <v>326</v>
      </c>
    </row>
    <row r="39" spans="10:15">
      <c r="J39" s="3" t="s">
        <v>327</v>
      </c>
    </row>
    <row r="40" spans="10:15">
      <c r="J40" s="3" t="s">
        <v>328</v>
      </c>
    </row>
    <row r="41" spans="10:15">
      <c r="J41" s="3" t="s">
        <v>329</v>
      </c>
    </row>
    <row r="42" spans="10:15">
      <c r="J42" s="3" t="s">
        <v>330</v>
      </c>
    </row>
    <row r="43" spans="10:15">
      <c r="J43" s="3" t="s">
        <v>331</v>
      </c>
      <c r="O43" s="154"/>
    </row>
    <row r="44" spans="10:15">
      <c r="J44" s="3"/>
      <c r="O44" s="154"/>
    </row>
    <row r="45" spans="10:15">
      <c r="J45" s="3"/>
      <c r="O45" s="154"/>
    </row>
    <row r="46" spans="10:15">
      <c r="O46" s="154"/>
    </row>
    <row r="47" spans="10:15">
      <c r="O47" s="154"/>
    </row>
    <row r="48" spans="10:15">
      <c r="O48" s="154"/>
    </row>
    <row r="49" spans="15:15">
      <c r="O49" s="154"/>
    </row>
    <row r="50" spans="15:15">
      <c r="O50" s="154"/>
    </row>
    <row r="51" spans="15:15">
      <c r="O51" s="154"/>
    </row>
    <row r="52" spans="15:15">
      <c r="O52" s="154"/>
    </row>
    <row r="53" spans="15:15">
      <c r="O53" s="154"/>
    </row>
    <row r="54" spans="15:15">
      <c r="O54" s="154"/>
    </row>
    <row r="55" spans="15:15">
      <c r="O55" s="154"/>
    </row>
    <row r="56" spans="15:15">
      <c r="O56" s="154"/>
    </row>
    <row r="57" spans="15:15">
      <c r="O57" s="154"/>
    </row>
    <row r="58" spans="15:15">
      <c r="O58" s="154"/>
    </row>
    <row r="59" spans="15:15">
      <c r="O59" s="154"/>
    </row>
    <row r="60" spans="15:15">
      <c r="O60" s="154"/>
    </row>
    <row r="61" spans="15:15">
      <c r="O61" s="154"/>
    </row>
    <row r="62" spans="15:15">
      <c r="O62" s="154"/>
    </row>
    <row r="63" spans="15:15">
      <c r="O63" s="154"/>
    </row>
    <row r="64" spans="15:15">
      <c r="O64" s="154"/>
    </row>
    <row r="65" spans="15:15">
      <c r="O65" s="154"/>
    </row>
    <row r="66" spans="15:15">
      <c r="O66" s="154"/>
    </row>
    <row r="67" spans="15:15">
      <c r="O67" s="154"/>
    </row>
    <row r="68" spans="15:15">
      <c r="O68" s="154"/>
    </row>
    <row r="69" spans="15:15">
      <c r="O69" s="154"/>
    </row>
  </sheetData>
  <sheetProtection sheet="1" objects="1" scenarios="1"/>
  <phoneticPr fontId="20" type="noConversion"/>
  <pageMargins left="0.7" right="0.7" top="0.75" bottom="0.75" header="0.3" footer="0.3"/>
  <pageSetup paperSize="9"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T81"/>
  <sheetViews>
    <sheetView showRowColHeaders="0" zoomScale="69" zoomScaleNormal="120" workbookViewId="0">
      <selection activeCell="D9" sqref="D9"/>
    </sheetView>
  </sheetViews>
  <sheetFormatPr defaultColWidth="0" defaultRowHeight="15" zeroHeight="1"/>
  <cols>
    <col min="1" max="1" width="3.375" style="1" customWidth="1"/>
    <col min="2" max="2" width="37.5" style="1" customWidth="1"/>
    <col min="3" max="3" width="4.875" style="1" customWidth="1"/>
    <col min="4" max="4" width="30.375" style="1" customWidth="1"/>
    <col min="5" max="5" width="3.375" style="1" customWidth="1"/>
    <col min="6" max="6" width="22.375" style="1" customWidth="1"/>
    <col min="7" max="7" width="5.5" style="1" customWidth="1"/>
    <col min="8" max="8" width="25.625" style="1" customWidth="1"/>
    <col min="9" max="9" width="6.875" style="1" customWidth="1"/>
    <col min="10" max="10" width="15.375" style="1" customWidth="1"/>
    <col min="11" max="11" width="4.5" style="1" customWidth="1"/>
    <col min="12" max="12" width="16" style="1" customWidth="1"/>
    <col min="13" max="13" width="5.625" style="1" customWidth="1"/>
    <col min="14" max="14" width="1.125" style="1" customWidth="1"/>
    <col min="15" max="15" width="7.125" style="1" customWidth="1"/>
    <col min="16" max="17" width="4.5" style="1" customWidth="1"/>
    <col min="18" max="18" width="136.625" style="85" customWidth="1"/>
    <col min="19" max="19" width="11" style="1" customWidth="1"/>
    <col min="20" max="72" width="0" style="1" hidden="1" customWidth="1"/>
    <col min="73" max="16384" width="11" style="1" hidden="1"/>
  </cols>
  <sheetData>
    <row r="1" spans="1:72"/>
    <row r="2" spans="1:72" customFormat="1" ht="14.1" customHeight="1">
      <c r="A2" s="1"/>
      <c r="B2" s="77"/>
      <c r="C2" s="77"/>
      <c r="D2" s="77"/>
      <c r="E2" s="77"/>
      <c r="F2" s="77"/>
      <c r="G2" s="77"/>
      <c r="H2" s="77"/>
      <c r="I2" s="77"/>
      <c r="J2" s="77"/>
      <c r="K2" s="77"/>
      <c r="L2" s="77"/>
      <c r="M2" s="77"/>
      <c r="N2" s="77"/>
      <c r="O2" s="77"/>
      <c r="P2" s="77"/>
      <c r="Q2" s="1"/>
      <c r="R2" s="242" t="s">
        <v>78</v>
      </c>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row>
    <row r="3" spans="1:72" customFormat="1" ht="36" customHeight="1">
      <c r="A3" s="1"/>
      <c r="B3" s="77"/>
      <c r="C3" s="77"/>
      <c r="D3" s="77" t="s">
        <v>79</v>
      </c>
      <c r="E3" s="77"/>
      <c r="F3" s="77"/>
      <c r="G3" s="77"/>
      <c r="H3" s="77"/>
      <c r="I3" s="77"/>
      <c r="J3" s="77"/>
      <c r="K3" s="77"/>
      <c r="L3" s="77"/>
      <c r="M3" s="77"/>
      <c r="N3" s="77"/>
      <c r="O3" s="77"/>
      <c r="P3" s="77"/>
      <c r="Q3" s="1"/>
      <c r="R3" s="242"/>
      <c r="S3" s="110"/>
      <c r="T3" s="110"/>
      <c r="U3" s="110"/>
      <c r="V3" s="110"/>
      <c r="W3" s="110"/>
      <c r="X3" s="110"/>
      <c r="Y3" s="110"/>
      <c r="Z3" s="110"/>
      <c r="AA3" s="110"/>
      <c r="AB3" s="110"/>
      <c r="AC3" s="110"/>
      <c r="AD3" s="110"/>
      <c r="AE3" s="110"/>
      <c r="AF3" s="110"/>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72" customFormat="1" ht="14.1" customHeight="1">
      <c r="A4" s="1"/>
      <c r="B4" s="77"/>
      <c r="C4" s="77"/>
      <c r="D4" s="77"/>
      <c r="E4" s="77"/>
      <c r="F4" s="77"/>
      <c r="G4" s="77"/>
      <c r="H4" s="77"/>
      <c r="I4" s="77"/>
      <c r="J4" s="77"/>
      <c r="K4" s="77"/>
      <c r="L4" s="77"/>
      <c r="M4" s="77"/>
      <c r="N4" s="77"/>
      <c r="O4" s="77"/>
      <c r="P4" s="77"/>
      <c r="Q4" s="1"/>
      <c r="R4" s="242"/>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72">
      <c r="R5" s="116"/>
    </row>
    <row r="6" spans="1:72" ht="35.1" customHeight="1">
      <c r="B6" s="243" t="s">
        <v>80</v>
      </c>
      <c r="C6" s="243"/>
      <c r="D6" s="243"/>
      <c r="E6" s="243"/>
      <c r="F6" s="243"/>
      <c r="G6" s="243"/>
      <c r="H6" s="243"/>
      <c r="I6" s="243"/>
      <c r="J6" s="243"/>
      <c r="K6" s="243"/>
      <c r="L6" s="243"/>
      <c r="M6" s="243"/>
      <c r="N6" s="243"/>
      <c r="O6" s="243"/>
      <c r="P6" s="243"/>
      <c r="R6" s="94" t="s">
        <v>81</v>
      </c>
    </row>
    <row r="7" spans="1:72" s="80" customFormat="1" ht="6.95" customHeight="1">
      <c r="A7" s="85"/>
      <c r="B7" s="85"/>
      <c r="C7" s="85"/>
      <c r="D7" s="85"/>
      <c r="E7" s="85"/>
      <c r="F7" s="85"/>
      <c r="G7" s="85"/>
      <c r="H7" s="85"/>
      <c r="I7" s="85"/>
      <c r="J7" s="85"/>
      <c r="K7" s="85"/>
      <c r="L7" s="85"/>
      <c r="M7" s="85"/>
      <c r="N7" s="85"/>
      <c r="O7" s="85"/>
      <c r="P7" s="85"/>
      <c r="Q7" s="85"/>
      <c r="R7" s="94"/>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c r="AT7" s="85"/>
      <c r="AU7" s="85"/>
      <c r="AV7" s="85"/>
      <c r="AW7" s="85"/>
      <c r="AX7" s="85"/>
      <c r="AY7" s="85"/>
      <c r="AZ7" s="85"/>
      <c r="BA7" s="85"/>
      <c r="BB7" s="85"/>
      <c r="BC7" s="85"/>
      <c r="BD7" s="85"/>
      <c r="BE7" s="85"/>
      <c r="BF7" s="85"/>
      <c r="BG7" s="85"/>
      <c r="BH7" s="85"/>
      <c r="BI7" s="85"/>
      <c r="BJ7" s="85"/>
      <c r="BK7" s="85"/>
      <c r="BL7" s="85"/>
      <c r="BM7" s="85"/>
      <c r="BN7" s="85"/>
      <c r="BO7" s="85"/>
      <c r="BP7" s="85"/>
      <c r="BQ7" s="85"/>
      <c r="BR7" s="85"/>
      <c r="BS7" s="85"/>
      <c r="BT7" s="85"/>
    </row>
    <row r="8" spans="1:72" s="80" customFormat="1" ht="38.1" customHeight="1">
      <c r="A8" s="85"/>
      <c r="B8" s="85"/>
      <c r="C8" s="85"/>
      <c r="D8" s="85"/>
      <c r="E8" s="85"/>
      <c r="F8" s="85"/>
      <c r="G8" s="85"/>
      <c r="H8" s="85"/>
      <c r="I8" s="85"/>
      <c r="J8" s="85"/>
      <c r="K8" s="85"/>
      <c r="L8" s="85"/>
      <c r="M8" s="85"/>
      <c r="N8" s="85"/>
      <c r="O8" s="85"/>
      <c r="P8" s="85"/>
      <c r="Q8" s="85"/>
      <c r="R8" s="242" t="s">
        <v>82</v>
      </c>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row>
    <row r="9" spans="1:72" s="39" customFormat="1" ht="21.95" customHeight="1">
      <c r="A9" s="169"/>
      <c r="B9" s="170" t="s">
        <v>83</v>
      </c>
      <c r="C9" s="171"/>
      <c r="D9" s="117"/>
      <c r="E9" s="172"/>
      <c r="F9" s="169"/>
      <c r="G9" s="245" t="s">
        <v>84</v>
      </c>
      <c r="H9" s="246"/>
      <c r="I9" s="173"/>
      <c r="J9" s="117"/>
      <c r="K9" s="169"/>
      <c r="L9" s="95"/>
      <c r="M9" s="96"/>
      <c r="N9" s="96"/>
      <c r="O9" s="96"/>
      <c r="P9" s="96"/>
      <c r="Q9" s="169"/>
      <c r="R9" s="242"/>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row>
    <row r="10" spans="1:72" s="39" customFormat="1" ht="15.75">
      <c r="A10" s="169"/>
      <c r="B10" s="174"/>
      <c r="C10" s="174"/>
      <c r="D10" s="175"/>
      <c r="E10" s="174"/>
      <c r="F10" s="169"/>
      <c r="G10" s="174"/>
      <c r="H10" s="174"/>
      <c r="I10" s="174"/>
      <c r="J10" s="175"/>
      <c r="K10" s="169"/>
      <c r="L10" s="96"/>
      <c r="M10" s="96"/>
      <c r="N10" s="96"/>
      <c r="O10" s="96"/>
      <c r="P10" s="96"/>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row>
    <row r="11" spans="1:72" s="39" customFormat="1" ht="21.95" customHeight="1">
      <c r="A11" s="169"/>
      <c r="B11" s="170" t="s">
        <v>85</v>
      </c>
      <c r="C11" s="171"/>
      <c r="D11" s="117"/>
      <c r="E11" s="172"/>
      <c r="F11" s="169"/>
      <c r="G11" s="245" t="s">
        <v>86</v>
      </c>
      <c r="H11" s="246"/>
      <c r="I11" s="173"/>
      <c r="J11" s="118">
        <v>1</v>
      </c>
      <c r="K11" s="169"/>
      <c r="L11" s="40" t="s">
        <v>87</v>
      </c>
      <c r="M11" s="40"/>
      <c r="N11" s="40"/>
      <c r="O11" s="40">
        <f>J9*J11</f>
        <v>0</v>
      </c>
      <c r="P11" s="169"/>
      <c r="Q11" s="169"/>
      <c r="R11" s="111" t="s">
        <v>13</v>
      </c>
      <c r="S11" s="113"/>
      <c r="T11" s="113"/>
      <c r="U11" s="113"/>
      <c r="V11" s="113"/>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row>
    <row r="12" spans="1:72" s="39" customFormat="1" ht="31.5">
      <c r="A12" s="169"/>
      <c r="B12" s="174"/>
      <c r="C12" s="174"/>
      <c r="D12" s="175"/>
      <c r="E12" s="174"/>
      <c r="F12" s="169"/>
      <c r="G12" s="176"/>
      <c r="H12" s="174"/>
      <c r="I12" s="174"/>
      <c r="J12" s="175"/>
      <c r="K12" s="169"/>
      <c r="L12" s="169"/>
      <c r="M12" s="169"/>
      <c r="N12" s="169"/>
      <c r="O12" s="169"/>
      <c r="P12" s="169"/>
      <c r="Q12" s="169"/>
      <c r="R12" s="112" t="s">
        <v>88</v>
      </c>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row>
    <row r="13" spans="1:72" s="39" customFormat="1" ht="21.95" customHeight="1">
      <c r="A13" s="169"/>
      <c r="B13" s="170" t="s">
        <v>89</v>
      </c>
      <c r="C13" s="171"/>
      <c r="D13" s="117"/>
      <c r="E13" s="172"/>
      <c r="F13" s="169"/>
      <c r="G13" s="245" t="s">
        <v>90</v>
      </c>
      <c r="H13" s="246"/>
      <c r="I13" s="173"/>
      <c r="J13" s="117" t="s">
        <v>91</v>
      </c>
      <c r="K13" s="169"/>
      <c r="L13" s="169"/>
      <c r="M13" s="169"/>
      <c r="N13" s="169"/>
      <c r="O13" s="169"/>
      <c r="P13" s="169"/>
      <c r="Q13" s="169"/>
      <c r="R13" s="112" t="s">
        <v>92</v>
      </c>
      <c r="S13" s="114"/>
      <c r="T13" s="114"/>
      <c r="U13" s="114"/>
      <c r="V13" s="114"/>
      <c r="W13" s="114"/>
      <c r="X13" s="114"/>
      <c r="Y13" s="114"/>
      <c r="Z13" s="114"/>
      <c r="AA13" s="114"/>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row>
    <row r="14" spans="1:72" s="39" customFormat="1" ht="15.75">
      <c r="A14" s="169"/>
      <c r="B14" s="174"/>
      <c r="C14" s="174"/>
      <c r="D14" s="175"/>
      <c r="E14" s="174"/>
      <c r="F14" s="169"/>
      <c r="G14" s="174"/>
      <c r="H14" s="174"/>
      <c r="I14" s="174"/>
      <c r="J14" s="175"/>
      <c r="K14" s="169"/>
      <c r="L14" s="169"/>
      <c r="M14" s="169"/>
      <c r="N14" s="169"/>
      <c r="O14" s="169"/>
      <c r="P14" s="169"/>
      <c r="Q14" s="169"/>
      <c r="R14" s="112" t="s">
        <v>93</v>
      </c>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row>
    <row r="15" spans="1:72" s="39" customFormat="1" ht="21.95" customHeight="1">
      <c r="A15" s="169"/>
      <c r="B15" s="170" t="s">
        <v>94</v>
      </c>
      <c r="C15" s="171"/>
      <c r="D15" s="117"/>
      <c r="E15" s="172"/>
      <c r="F15" s="169"/>
      <c r="G15" s="245" t="s">
        <v>95</v>
      </c>
      <c r="H15" s="246"/>
      <c r="I15" s="173"/>
      <c r="J15" s="117">
        <v>2022</v>
      </c>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row>
    <row r="16" spans="1:72" s="39" customFormat="1" ht="31.5">
      <c r="A16" s="169"/>
      <c r="B16" s="174"/>
      <c r="C16" s="174"/>
      <c r="D16" s="175"/>
      <c r="E16" s="174"/>
      <c r="F16" s="169"/>
      <c r="G16" s="177"/>
      <c r="H16" s="169"/>
      <c r="I16" s="169"/>
      <c r="J16" s="169"/>
      <c r="K16" s="169"/>
      <c r="L16" s="169"/>
      <c r="M16" s="169"/>
      <c r="N16" s="169"/>
      <c r="O16" s="169"/>
      <c r="P16" s="169"/>
      <c r="Q16" s="169"/>
      <c r="R16" s="112" t="s">
        <v>96</v>
      </c>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row>
    <row r="17" spans="1:72" s="80" customFormat="1" ht="18"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row>
    <row r="18" spans="1:72" s="81" customFormat="1" ht="27.95" customHeight="1">
      <c r="A18" s="85"/>
      <c r="B18" s="243" t="s">
        <v>97</v>
      </c>
      <c r="C18" s="243"/>
      <c r="D18" s="243"/>
      <c r="E18" s="243"/>
      <c r="F18" s="243"/>
      <c r="G18" s="243"/>
      <c r="H18" s="92"/>
      <c r="I18" s="92"/>
      <c r="J18" s="92"/>
      <c r="K18" s="92"/>
      <c r="L18" s="92"/>
      <c r="M18" s="92"/>
      <c r="N18" s="92"/>
      <c r="O18" s="93"/>
      <c r="P18" s="92"/>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row>
    <row r="19" spans="1:72"/>
    <row r="20" spans="1:72" customFormat="1" ht="26.1" customHeight="1">
      <c r="A20" s="1"/>
      <c r="B20" s="1"/>
      <c r="C20" s="1"/>
      <c r="D20" s="1"/>
      <c r="E20" s="1"/>
      <c r="F20" s="1"/>
      <c r="G20" s="1"/>
      <c r="H20" s="1"/>
      <c r="I20" s="1"/>
      <c r="J20" s="1"/>
      <c r="K20" s="1"/>
      <c r="L20" s="1"/>
      <c r="M20" s="92"/>
      <c r="N20" s="92"/>
      <c r="O20" s="93" t="s">
        <v>98</v>
      </c>
      <c r="P20" s="92"/>
      <c r="Q20" s="1"/>
      <c r="R20" s="107" t="s">
        <v>99</v>
      </c>
      <c r="S20" s="115"/>
      <c r="T20" s="115"/>
      <c r="U20" s="115"/>
      <c r="V20" s="115"/>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row>
    <row r="21" spans="1:72" customFormat="1" ht="18.95" customHeight="1">
      <c r="A21" s="1"/>
      <c r="B21" s="1"/>
      <c r="C21" s="1"/>
      <c r="D21" s="1"/>
      <c r="E21" s="1"/>
      <c r="F21" s="1"/>
      <c r="G21" s="1"/>
      <c r="H21" s="1"/>
      <c r="I21" s="1"/>
      <c r="J21" s="1"/>
      <c r="K21" s="1"/>
      <c r="L21" s="1"/>
      <c r="M21" s="92"/>
      <c r="N21" s="92"/>
      <c r="O21" s="26">
        <f>SUM(O24:O72)</f>
        <v>0</v>
      </c>
      <c r="P21" s="92"/>
      <c r="Q21" s="1"/>
      <c r="R21" s="107" t="s">
        <v>18</v>
      </c>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row>
    <row r="22" spans="1:72" customFormat="1" ht="53.25" customHeight="1">
      <c r="A22" s="1"/>
      <c r="B22" s="244" t="s">
        <v>100</v>
      </c>
      <c r="C22" s="178"/>
      <c r="D22" s="78" t="s">
        <v>101</v>
      </c>
      <c r="E22" s="178"/>
      <c r="F22" s="78" t="s">
        <v>102</v>
      </c>
      <c r="G22" s="179"/>
      <c r="H22" s="79" t="s">
        <v>103</v>
      </c>
      <c r="I22" s="79"/>
      <c r="J22" s="79" t="s">
        <v>104</v>
      </c>
      <c r="K22" s="79"/>
      <c r="L22" s="79" t="s">
        <v>105</v>
      </c>
      <c r="M22" s="179"/>
      <c r="N22" s="179"/>
      <c r="O22" s="180"/>
      <c r="P22" s="179"/>
      <c r="Q22" s="1"/>
      <c r="R22" s="85"/>
      <c r="S22" s="110"/>
      <c r="T22" s="110"/>
      <c r="U22" s="110"/>
      <c r="V22" s="110"/>
      <c r="W22" s="110"/>
      <c r="X22" s="110"/>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row>
    <row r="23" spans="1:72" customFormat="1" ht="15.75">
      <c r="A23" s="1"/>
      <c r="B23" s="244"/>
      <c r="C23" s="178"/>
      <c r="D23" s="179"/>
      <c r="E23" s="178"/>
      <c r="F23" s="179"/>
      <c r="G23" s="179"/>
      <c r="H23" s="179"/>
      <c r="I23" s="179"/>
      <c r="J23" s="179"/>
      <c r="K23" s="179"/>
      <c r="L23" s="179"/>
      <c r="M23" s="179"/>
      <c r="N23" s="179"/>
      <c r="O23" s="181"/>
      <c r="P23" s="179"/>
      <c r="Q23" s="1"/>
      <c r="R23" s="242" t="s">
        <v>106</v>
      </c>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row>
    <row r="24" spans="1:72" customFormat="1" ht="15.95" customHeight="1">
      <c r="A24" s="1"/>
      <c r="B24" s="244"/>
      <c r="C24" s="178"/>
      <c r="D24" s="119" t="s">
        <v>107</v>
      </c>
      <c r="E24" s="178"/>
      <c r="F24" s="167"/>
      <c r="G24" s="164"/>
      <c r="H24" s="163"/>
      <c r="I24" s="164"/>
      <c r="J24" s="163"/>
      <c r="K24" s="14"/>
      <c r="L24" s="163"/>
      <c r="M24" s="14"/>
      <c r="N24" s="14"/>
      <c r="O24" s="120"/>
      <c r="P24" s="14"/>
      <c r="Q24" s="1"/>
      <c r="R24" s="242"/>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row>
    <row r="25" spans="1:72" customFormat="1" ht="15.75">
      <c r="A25" s="1"/>
      <c r="B25" s="244"/>
      <c r="C25" s="178"/>
      <c r="D25" s="14"/>
      <c r="E25" s="178"/>
      <c r="F25" s="164"/>
      <c r="G25" s="164"/>
      <c r="H25" s="164"/>
      <c r="I25" s="164"/>
      <c r="J25" s="164"/>
      <c r="K25" s="14"/>
      <c r="L25" s="164"/>
      <c r="M25" s="14"/>
      <c r="N25" s="14"/>
      <c r="O25" s="30"/>
      <c r="P25" s="14"/>
      <c r="Q25" s="1"/>
      <c r="R25" s="242"/>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row>
    <row r="26" spans="1:72" customFormat="1" ht="15.75">
      <c r="A26" s="1"/>
      <c r="B26" s="244"/>
      <c r="C26" s="178"/>
      <c r="D26" s="119" t="s">
        <v>107</v>
      </c>
      <c r="E26" s="178"/>
      <c r="F26" s="167"/>
      <c r="G26" s="164"/>
      <c r="H26" s="163"/>
      <c r="I26" s="164"/>
      <c r="J26" s="163"/>
      <c r="K26" s="14"/>
      <c r="L26" s="163"/>
      <c r="M26" s="14"/>
      <c r="N26" s="14"/>
      <c r="O26" s="120"/>
      <c r="P26" s="14"/>
      <c r="Q26" s="1"/>
      <c r="R26" s="242"/>
      <c r="S26" s="115"/>
      <c r="T26" s="115"/>
      <c r="U26" s="115"/>
      <c r="V26" s="115"/>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row>
    <row r="27" spans="1:72" customFormat="1" ht="15.75">
      <c r="A27" s="1"/>
      <c r="B27" s="244"/>
      <c r="C27" s="178"/>
      <c r="D27" s="14"/>
      <c r="E27" s="178"/>
      <c r="F27" s="164"/>
      <c r="G27" s="164"/>
      <c r="H27" s="164"/>
      <c r="I27" s="164"/>
      <c r="J27" s="164"/>
      <c r="K27" s="14"/>
      <c r="L27" s="164"/>
      <c r="M27" s="14"/>
      <c r="N27" s="14"/>
      <c r="O27" s="30"/>
      <c r="P27" s="14"/>
      <c r="Q27" s="1"/>
      <c r="R27" s="242"/>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row>
    <row r="28" spans="1:72" customFormat="1" ht="15.75">
      <c r="A28" s="1"/>
      <c r="B28" s="244"/>
      <c r="C28" s="178"/>
      <c r="D28" s="119" t="s">
        <v>107</v>
      </c>
      <c r="E28" s="178"/>
      <c r="F28" s="167"/>
      <c r="G28" s="164"/>
      <c r="H28" s="163"/>
      <c r="I28" s="164"/>
      <c r="J28" s="163"/>
      <c r="K28" s="14"/>
      <c r="L28" s="163"/>
      <c r="M28" s="14"/>
      <c r="N28" s="14"/>
      <c r="O28" s="120"/>
      <c r="P28" s="14"/>
      <c r="Q28" s="1"/>
      <c r="R28" s="242"/>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row>
    <row r="29" spans="1:72" customFormat="1" ht="15.75">
      <c r="A29" s="1"/>
      <c r="B29" s="244"/>
      <c r="C29" s="178"/>
      <c r="D29" s="179"/>
      <c r="E29" s="178"/>
      <c r="F29" s="182"/>
      <c r="G29" s="182"/>
      <c r="H29" s="182"/>
      <c r="I29" s="182"/>
      <c r="J29" s="182"/>
      <c r="K29" s="179"/>
      <c r="L29" s="182"/>
      <c r="M29" s="179"/>
      <c r="N29" s="179"/>
      <c r="O29" s="181"/>
      <c r="P29" s="179"/>
      <c r="Q29" s="1"/>
      <c r="R29" s="242"/>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row>
    <row r="30" spans="1:72" customFormat="1" ht="15.75">
      <c r="A30" s="1"/>
      <c r="B30" s="244"/>
      <c r="C30" s="178"/>
      <c r="D30" s="119" t="s">
        <v>107</v>
      </c>
      <c r="E30" s="178"/>
      <c r="F30" s="167"/>
      <c r="G30" s="164"/>
      <c r="H30" s="163"/>
      <c r="I30" s="164"/>
      <c r="J30" s="163"/>
      <c r="K30" s="14"/>
      <c r="L30" s="163"/>
      <c r="M30" s="14"/>
      <c r="N30" s="14"/>
      <c r="O30" s="120"/>
      <c r="P30" s="14"/>
      <c r="Q30" s="1"/>
      <c r="R30" s="242"/>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row>
    <row r="31" spans="1:72" customFormat="1" ht="15.75">
      <c r="A31" s="1"/>
      <c r="B31" s="244"/>
      <c r="C31" s="178"/>
      <c r="D31" s="179"/>
      <c r="E31" s="178"/>
      <c r="F31" s="182"/>
      <c r="G31" s="182"/>
      <c r="H31" s="182"/>
      <c r="I31" s="182"/>
      <c r="J31" s="182"/>
      <c r="K31" s="179"/>
      <c r="L31" s="182"/>
      <c r="M31" s="179"/>
      <c r="N31" s="179"/>
      <c r="O31" s="181"/>
      <c r="P31" s="179"/>
      <c r="Q31" s="1"/>
      <c r="R31" s="242"/>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row>
    <row r="32" spans="1:72" customFormat="1" ht="15.75">
      <c r="A32" s="1"/>
      <c r="B32" s="244"/>
      <c r="C32" s="178"/>
      <c r="D32" s="119" t="s">
        <v>107</v>
      </c>
      <c r="E32" s="178"/>
      <c r="F32" s="167"/>
      <c r="G32" s="164"/>
      <c r="H32" s="163"/>
      <c r="I32" s="164"/>
      <c r="J32" s="163"/>
      <c r="K32" s="14"/>
      <c r="L32" s="163"/>
      <c r="M32" s="14"/>
      <c r="N32" s="14"/>
      <c r="O32" s="120"/>
      <c r="P32" s="14"/>
      <c r="Q32" s="1"/>
      <c r="R32" s="242"/>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row>
    <row r="33" spans="1:72" customFormat="1" ht="15.75">
      <c r="A33" s="1"/>
      <c r="B33" s="244"/>
      <c r="C33" s="178"/>
      <c r="D33" s="179"/>
      <c r="E33" s="178"/>
      <c r="F33" s="182"/>
      <c r="G33" s="182"/>
      <c r="H33" s="182"/>
      <c r="I33" s="182"/>
      <c r="J33" s="182"/>
      <c r="K33" s="179"/>
      <c r="L33" s="182"/>
      <c r="M33" s="179"/>
      <c r="N33" s="179"/>
      <c r="O33" s="181"/>
      <c r="P33" s="179"/>
      <c r="Q33" s="1"/>
      <c r="R33" s="242"/>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row>
    <row r="34" spans="1:72">
      <c r="F34" s="165"/>
      <c r="G34" s="165"/>
      <c r="H34" s="165"/>
      <c r="I34" s="165"/>
      <c r="J34" s="165"/>
      <c r="L34" s="165"/>
      <c r="O34" s="109"/>
    </row>
    <row r="35" spans="1:72" customFormat="1" ht="52.5" customHeight="1">
      <c r="A35" s="1"/>
      <c r="B35" s="244" t="s">
        <v>49</v>
      </c>
      <c r="C35" s="178"/>
      <c r="D35" s="78" t="s">
        <v>101</v>
      </c>
      <c r="E35" s="178"/>
      <c r="F35" s="168" t="s">
        <v>102</v>
      </c>
      <c r="G35" s="182"/>
      <c r="H35" s="166" t="s">
        <v>103</v>
      </c>
      <c r="I35" s="166"/>
      <c r="J35" s="166" t="s">
        <v>104</v>
      </c>
      <c r="K35" s="79"/>
      <c r="L35" s="166" t="s">
        <v>105</v>
      </c>
      <c r="M35" s="179"/>
      <c r="N35" s="179"/>
      <c r="O35" s="180"/>
      <c r="P35" s="179"/>
      <c r="Q35" s="1"/>
      <c r="R35" s="85"/>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row>
    <row r="36" spans="1:72" customFormat="1" ht="15.95" customHeight="1">
      <c r="A36" s="1"/>
      <c r="B36" s="244"/>
      <c r="C36" s="178"/>
      <c r="D36" s="179"/>
      <c r="E36" s="178"/>
      <c r="F36" s="182"/>
      <c r="G36" s="182"/>
      <c r="H36" s="182"/>
      <c r="I36" s="182"/>
      <c r="J36" s="182"/>
      <c r="K36" s="179"/>
      <c r="L36" s="182"/>
      <c r="M36" s="179"/>
      <c r="N36" s="179"/>
      <c r="O36" s="181"/>
      <c r="P36" s="179"/>
      <c r="Q36" s="1"/>
      <c r="R36" s="85"/>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row>
    <row r="37" spans="1:72" customFormat="1" ht="15.95" customHeight="1">
      <c r="A37" s="1"/>
      <c r="B37" s="244"/>
      <c r="C37" s="178"/>
      <c r="D37" s="119" t="s">
        <v>108</v>
      </c>
      <c r="E37" s="178"/>
      <c r="F37" s="167"/>
      <c r="G37" s="164"/>
      <c r="H37" s="163"/>
      <c r="I37" s="164"/>
      <c r="J37" s="163"/>
      <c r="K37" s="14"/>
      <c r="L37" s="163"/>
      <c r="M37" s="14"/>
      <c r="N37" s="14"/>
      <c r="O37" s="120"/>
      <c r="P37" s="14"/>
      <c r="Q37" s="1"/>
      <c r="R37" s="85"/>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row>
    <row r="38" spans="1:72" customFormat="1" ht="15.95" customHeight="1">
      <c r="A38" s="1"/>
      <c r="B38" s="244"/>
      <c r="C38" s="178"/>
      <c r="D38" s="14"/>
      <c r="E38" s="178"/>
      <c r="F38" s="164"/>
      <c r="G38" s="164"/>
      <c r="H38" s="164"/>
      <c r="I38" s="164"/>
      <c r="J38" s="164"/>
      <c r="K38" s="14"/>
      <c r="L38" s="164"/>
      <c r="M38" s="14"/>
      <c r="N38" s="14"/>
      <c r="O38" s="30"/>
      <c r="P38" s="14"/>
      <c r="Q38" s="1"/>
      <c r="R38" s="85"/>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row>
    <row r="39" spans="1:72" customFormat="1" ht="15.95" customHeight="1">
      <c r="A39" s="1"/>
      <c r="B39" s="244"/>
      <c r="C39" s="178"/>
      <c r="D39" s="119" t="s">
        <v>108</v>
      </c>
      <c r="E39" s="178"/>
      <c r="F39" s="167"/>
      <c r="G39" s="164"/>
      <c r="H39" s="163"/>
      <c r="I39" s="164"/>
      <c r="J39" s="163"/>
      <c r="K39" s="14"/>
      <c r="L39" s="163"/>
      <c r="M39" s="14"/>
      <c r="N39" s="14"/>
      <c r="O39" s="120"/>
      <c r="P39" s="14"/>
      <c r="Q39" s="1"/>
      <c r="R39" s="85"/>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row>
    <row r="40" spans="1:72" customFormat="1" ht="15.95" customHeight="1">
      <c r="A40" s="1"/>
      <c r="B40" s="244"/>
      <c r="C40" s="178"/>
      <c r="D40" s="14"/>
      <c r="E40" s="178"/>
      <c r="F40" s="164"/>
      <c r="G40" s="164"/>
      <c r="H40" s="164"/>
      <c r="I40" s="164"/>
      <c r="J40" s="164"/>
      <c r="K40" s="14"/>
      <c r="L40" s="164"/>
      <c r="M40" s="14"/>
      <c r="N40" s="14"/>
      <c r="O40" s="30"/>
      <c r="P40" s="14"/>
      <c r="Q40" s="1"/>
      <c r="R40" s="85"/>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row>
    <row r="41" spans="1:72" customFormat="1" ht="15.95" customHeight="1">
      <c r="A41" s="1"/>
      <c r="B41" s="244"/>
      <c r="C41" s="178"/>
      <c r="D41" s="119" t="s">
        <v>108</v>
      </c>
      <c r="E41" s="178"/>
      <c r="F41" s="167"/>
      <c r="G41" s="164"/>
      <c r="H41" s="163"/>
      <c r="I41" s="164"/>
      <c r="J41" s="163"/>
      <c r="K41" s="14"/>
      <c r="L41" s="163"/>
      <c r="M41" s="14"/>
      <c r="N41" s="14"/>
      <c r="O41" s="120"/>
      <c r="P41" s="14"/>
      <c r="Q41" s="1"/>
      <c r="R41" s="85"/>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row>
    <row r="42" spans="1:72" customFormat="1" ht="15.75">
      <c r="A42" s="1"/>
      <c r="B42" s="244"/>
      <c r="C42" s="178"/>
      <c r="D42" s="14"/>
      <c r="E42" s="178"/>
      <c r="F42" s="164"/>
      <c r="G42" s="164"/>
      <c r="H42" s="182"/>
      <c r="I42" s="182"/>
      <c r="J42" s="164"/>
      <c r="K42" s="14"/>
      <c r="L42" s="164"/>
      <c r="M42" s="14"/>
      <c r="N42" s="14"/>
      <c r="O42" s="30"/>
      <c r="P42" s="14"/>
      <c r="Q42" s="1"/>
      <c r="R42" s="85"/>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row>
    <row r="43" spans="1:72" customFormat="1" ht="15.95" customHeight="1">
      <c r="A43" s="1"/>
      <c r="B43" s="244"/>
      <c r="C43" s="178"/>
      <c r="D43" s="119" t="s">
        <v>108</v>
      </c>
      <c r="E43" s="178"/>
      <c r="F43" s="167"/>
      <c r="G43" s="164"/>
      <c r="H43" s="163"/>
      <c r="I43" s="164"/>
      <c r="J43" s="163"/>
      <c r="K43" s="14"/>
      <c r="L43" s="163"/>
      <c r="M43" s="14"/>
      <c r="N43" s="14"/>
      <c r="O43" s="120"/>
      <c r="P43" s="14"/>
      <c r="Q43" s="1"/>
      <c r="R43" s="85"/>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row>
    <row r="44" spans="1:72" customFormat="1" ht="15.95" customHeight="1">
      <c r="A44" s="1"/>
      <c r="B44" s="244"/>
      <c r="C44" s="178"/>
      <c r="D44" s="14"/>
      <c r="E44" s="178"/>
      <c r="F44" s="164"/>
      <c r="G44" s="164"/>
      <c r="H44" s="182"/>
      <c r="I44" s="182"/>
      <c r="J44" s="164"/>
      <c r="K44" s="14"/>
      <c r="L44" s="164"/>
      <c r="M44" s="14"/>
      <c r="N44" s="14"/>
      <c r="O44" s="30"/>
      <c r="P44" s="14"/>
      <c r="Q44" s="1"/>
      <c r="R44" s="85"/>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row>
    <row r="45" spans="1:72" ht="14.25" customHeight="1">
      <c r="F45" s="165"/>
      <c r="G45" s="165"/>
      <c r="H45" s="165"/>
      <c r="I45" s="165"/>
      <c r="J45" s="165"/>
      <c r="L45" s="165"/>
      <c r="O45" s="109"/>
    </row>
    <row r="46" spans="1:72" customFormat="1" ht="51.75" customHeight="1">
      <c r="A46" s="1"/>
      <c r="B46" s="244" t="s">
        <v>109</v>
      </c>
      <c r="C46" s="178"/>
      <c r="D46" s="78" t="s">
        <v>101</v>
      </c>
      <c r="E46" s="178"/>
      <c r="F46" s="168" t="s">
        <v>102</v>
      </c>
      <c r="G46" s="182"/>
      <c r="H46" s="166" t="s">
        <v>103</v>
      </c>
      <c r="I46" s="166"/>
      <c r="J46" s="166" t="s">
        <v>104</v>
      </c>
      <c r="K46" s="79"/>
      <c r="L46" s="166" t="s">
        <v>105</v>
      </c>
      <c r="M46" s="78"/>
      <c r="N46" s="179"/>
      <c r="O46" s="180"/>
      <c r="P46" s="179"/>
      <c r="Q46" s="1"/>
      <c r="R46" s="85"/>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row>
    <row r="47" spans="1:72" customFormat="1" ht="15.95" customHeight="1">
      <c r="A47" s="1"/>
      <c r="B47" s="244"/>
      <c r="C47" s="178"/>
      <c r="D47" s="179"/>
      <c r="E47" s="178"/>
      <c r="F47" s="182"/>
      <c r="G47" s="182"/>
      <c r="H47" s="182"/>
      <c r="I47" s="182"/>
      <c r="J47" s="182"/>
      <c r="K47" s="179"/>
      <c r="L47" s="182"/>
      <c r="M47" s="179"/>
      <c r="N47" s="179"/>
      <c r="O47" s="181"/>
      <c r="P47" s="179"/>
      <c r="Q47" s="1"/>
      <c r="R47" s="85"/>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row>
    <row r="48" spans="1:72" customFormat="1" ht="15.95" customHeight="1">
      <c r="A48" s="1"/>
      <c r="B48" s="244"/>
      <c r="C48" s="178"/>
      <c r="D48" s="119" t="s">
        <v>110</v>
      </c>
      <c r="E48" s="178"/>
      <c r="F48" s="167"/>
      <c r="G48" s="164"/>
      <c r="H48" s="163"/>
      <c r="I48" s="164"/>
      <c r="J48" s="163"/>
      <c r="K48" s="14"/>
      <c r="L48" s="163"/>
      <c r="M48" s="14"/>
      <c r="N48" s="14"/>
      <c r="O48" s="120"/>
      <c r="P48" s="14"/>
      <c r="Q48" s="1"/>
      <c r="R48" s="85"/>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row>
    <row r="49" spans="1:72" customFormat="1" ht="15.95" customHeight="1">
      <c r="A49" s="1"/>
      <c r="B49" s="244"/>
      <c r="C49" s="178"/>
      <c r="D49" s="14"/>
      <c r="E49" s="178"/>
      <c r="F49" s="164"/>
      <c r="G49" s="164"/>
      <c r="H49" s="164"/>
      <c r="I49" s="164"/>
      <c r="J49" s="164"/>
      <c r="K49" s="14"/>
      <c r="L49" s="164"/>
      <c r="M49" s="14"/>
      <c r="N49" s="14"/>
      <c r="O49" s="30"/>
      <c r="P49" s="14"/>
      <c r="Q49" s="1"/>
      <c r="R49" s="85"/>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row>
    <row r="50" spans="1:72" customFormat="1" ht="15.95" customHeight="1">
      <c r="A50" s="1"/>
      <c r="B50" s="244"/>
      <c r="C50" s="178"/>
      <c r="D50" s="119" t="s">
        <v>110</v>
      </c>
      <c r="E50" s="178"/>
      <c r="F50" s="167"/>
      <c r="G50" s="164"/>
      <c r="H50" s="163"/>
      <c r="I50" s="164"/>
      <c r="J50" s="163"/>
      <c r="K50" s="14"/>
      <c r="L50" s="163"/>
      <c r="M50" s="14"/>
      <c r="N50" s="14"/>
      <c r="O50" s="120"/>
      <c r="P50" s="14"/>
      <c r="Q50" s="1"/>
      <c r="R50" s="85"/>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row>
    <row r="51" spans="1:72" customFormat="1" ht="15.95" customHeight="1">
      <c r="A51" s="1"/>
      <c r="B51" s="244"/>
      <c r="C51" s="178"/>
      <c r="D51" s="14"/>
      <c r="E51" s="178"/>
      <c r="F51" s="164"/>
      <c r="G51" s="164"/>
      <c r="H51" s="164"/>
      <c r="I51" s="164"/>
      <c r="J51" s="164"/>
      <c r="K51" s="14"/>
      <c r="L51" s="164"/>
      <c r="M51" s="14"/>
      <c r="N51" s="14"/>
      <c r="O51" s="30"/>
      <c r="P51" s="14"/>
      <c r="Q51" s="1"/>
      <c r="R51" s="85"/>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row>
    <row r="52" spans="1:72" customFormat="1" ht="15.95" customHeight="1">
      <c r="A52" s="1"/>
      <c r="B52" s="244"/>
      <c r="C52" s="178"/>
      <c r="D52" s="119" t="s">
        <v>110</v>
      </c>
      <c r="E52" s="178"/>
      <c r="F52" s="167"/>
      <c r="G52" s="164"/>
      <c r="H52" s="163"/>
      <c r="I52" s="164"/>
      <c r="J52" s="163"/>
      <c r="K52" s="14"/>
      <c r="L52" s="163"/>
      <c r="M52" s="14"/>
      <c r="N52" s="14"/>
      <c r="O52" s="120"/>
      <c r="P52" s="14"/>
      <c r="Q52" s="1"/>
      <c r="R52" s="85"/>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row>
    <row r="53" spans="1:72" customFormat="1" ht="15.95" customHeight="1">
      <c r="A53" s="1"/>
      <c r="B53" s="244"/>
      <c r="C53" s="178"/>
      <c r="D53" s="179"/>
      <c r="E53" s="178"/>
      <c r="F53" s="182"/>
      <c r="G53" s="182"/>
      <c r="H53" s="182"/>
      <c r="I53" s="182"/>
      <c r="J53" s="182"/>
      <c r="K53" s="179"/>
      <c r="L53" s="182"/>
      <c r="M53" s="179"/>
      <c r="N53" s="179"/>
      <c r="O53" s="181"/>
      <c r="P53" s="179"/>
      <c r="Q53" s="1"/>
      <c r="R53" s="85"/>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row>
    <row r="54" spans="1:72" customFormat="1" ht="15.95" customHeight="1">
      <c r="A54" s="1"/>
      <c r="B54" s="244"/>
      <c r="C54" s="179"/>
      <c r="D54" s="179"/>
      <c r="E54" s="179"/>
      <c r="F54" s="182"/>
      <c r="G54" s="182"/>
      <c r="H54" s="183"/>
      <c r="I54" s="182"/>
      <c r="J54" s="182"/>
      <c r="K54" s="179"/>
      <c r="L54" s="182"/>
      <c r="M54" s="179"/>
      <c r="N54" s="179"/>
      <c r="O54" s="181"/>
      <c r="P54" s="179"/>
      <c r="Q54" s="1"/>
      <c r="R54" s="85"/>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row>
    <row r="55" spans="1:72">
      <c r="F55" s="165"/>
      <c r="G55" s="165"/>
      <c r="H55" s="165"/>
      <c r="I55" s="165"/>
      <c r="J55" s="165"/>
      <c r="L55" s="165"/>
      <c r="O55" s="109"/>
    </row>
    <row r="56" spans="1:72" customFormat="1" ht="51.75" customHeight="1">
      <c r="A56" s="1"/>
      <c r="B56" s="244" t="s">
        <v>111</v>
      </c>
      <c r="C56" s="178"/>
      <c r="D56" s="78" t="s">
        <v>101</v>
      </c>
      <c r="E56" s="178"/>
      <c r="F56" s="168" t="s">
        <v>102</v>
      </c>
      <c r="G56" s="182"/>
      <c r="H56" s="166" t="s">
        <v>103</v>
      </c>
      <c r="I56" s="166"/>
      <c r="J56" s="166" t="s">
        <v>104</v>
      </c>
      <c r="K56" s="79"/>
      <c r="L56" s="166" t="s">
        <v>105</v>
      </c>
      <c r="M56" s="179"/>
      <c r="N56" s="179"/>
      <c r="O56" s="180"/>
      <c r="P56" s="179"/>
      <c r="Q56" s="1"/>
      <c r="R56" s="85"/>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row>
    <row r="57" spans="1:72" customFormat="1" ht="15.95" customHeight="1">
      <c r="A57" s="1"/>
      <c r="B57" s="244"/>
      <c r="C57" s="178"/>
      <c r="D57" s="179"/>
      <c r="E57" s="178"/>
      <c r="F57" s="182"/>
      <c r="G57" s="182"/>
      <c r="H57" s="182"/>
      <c r="I57" s="182"/>
      <c r="J57" s="182"/>
      <c r="K57" s="179"/>
      <c r="L57" s="182"/>
      <c r="M57" s="179"/>
      <c r="N57" s="179"/>
      <c r="O57" s="181"/>
      <c r="P57" s="179"/>
      <c r="Q57" s="1"/>
      <c r="R57" s="85"/>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row>
    <row r="58" spans="1:72" customFormat="1" ht="15.95" customHeight="1">
      <c r="A58" s="1"/>
      <c r="B58" s="244"/>
      <c r="C58" s="178"/>
      <c r="D58" s="119" t="s">
        <v>112</v>
      </c>
      <c r="E58" s="178"/>
      <c r="F58" s="167"/>
      <c r="G58" s="164"/>
      <c r="H58" s="163"/>
      <c r="I58" s="164"/>
      <c r="J58" s="163"/>
      <c r="K58" s="14"/>
      <c r="L58" s="163"/>
      <c r="M58" s="14"/>
      <c r="N58" s="14"/>
      <c r="O58" s="120"/>
      <c r="P58" s="14"/>
      <c r="Q58" s="1"/>
      <c r="R58" s="85"/>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row>
    <row r="59" spans="1:72" customFormat="1" ht="15.95" customHeight="1">
      <c r="A59" s="1"/>
      <c r="B59" s="244"/>
      <c r="C59" s="178"/>
      <c r="D59" s="14"/>
      <c r="E59" s="178"/>
      <c r="F59" s="164"/>
      <c r="G59" s="164"/>
      <c r="H59" s="164"/>
      <c r="I59" s="164"/>
      <c r="J59" s="164"/>
      <c r="K59" s="14"/>
      <c r="L59" s="164"/>
      <c r="M59" s="14"/>
      <c r="N59" s="14"/>
      <c r="O59" s="30"/>
      <c r="P59" s="14"/>
      <c r="Q59" s="1"/>
      <c r="R59" s="85"/>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row>
    <row r="60" spans="1:72" customFormat="1" ht="15.95" customHeight="1">
      <c r="A60" s="1"/>
      <c r="B60" s="244"/>
      <c r="C60" s="178"/>
      <c r="D60" s="119" t="s">
        <v>112</v>
      </c>
      <c r="E60" s="178"/>
      <c r="F60" s="167"/>
      <c r="G60" s="164"/>
      <c r="H60" s="163"/>
      <c r="I60" s="164"/>
      <c r="J60" s="163"/>
      <c r="K60" s="14"/>
      <c r="L60" s="163"/>
      <c r="M60" s="14"/>
      <c r="N60" s="14"/>
      <c r="O60" s="120"/>
      <c r="P60" s="14"/>
      <c r="Q60" s="1"/>
      <c r="R60" s="85"/>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row>
    <row r="61" spans="1:72" customFormat="1" ht="15.95" customHeight="1">
      <c r="A61" s="1"/>
      <c r="B61" s="244"/>
      <c r="C61" s="178"/>
      <c r="D61" s="14"/>
      <c r="E61" s="178"/>
      <c r="F61" s="164"/>
      <c r="G61" s="164"/>
      <c r="H61" s="164"/>
      <c r="I61" s="164"/>
      <c r="J61" s="164"/>
      <c r="K61" s="14"/>
      <c r="L61" s="164"/>
      <c r="M61" s="14"/>
      <c r="N61" s="14"/>
      <c r="O61" s="30"/>
      <c r="P61" s="14"/>
      <c r="Q61" s="1"/>
      <c r="R61" s="85"/>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row>
    <row r="62" spans="1:72" customFormat="1" ht="15.95" customHeight="1">
      <c r="A62" s="1"/>
      <c r="B62" s="244"/>
      <c r="C62" s="178"/>
      <c r="D62" s="119" t="s">
        <v>112</v>
      </c>
      <c r="E62" s="178"/>
      <c r="F62" s="167"/>
      <c r="G62" s="164"/>
      <c r="H62" s="163"/>
      <c r="I62" s="164"/>
      <c r="J62" s="163"/>
      <c r="K62" s="14"/>
      <c r="L62" s="163"/>
      <c r="M62" s="14"/>
      <c r="N62" s="14"/>
      <c r="O62" s="120"/>
      <c r="P62" s="14"/>
      <c r="Q62" s="1"/>
      <c r="R62" s="85"/>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row>
    <row r="63" spans="1:72" customFormat="1" ht="15.95" customHeight="1">
      <c r="A63" s="1"/>
      <c r="B63" s="244"/>
      <c r="C63" s="178"/>
      <c r="D63" s="179"/>
      <c r="E63" s="178"/>
      <c r="F63" s="179"/>
      <c r="G63" s="179"/>
      <c r="H63" s="179"/>
      <c r="I63" s="179"/>
      <c r="J63" s="179"/>
      <c r="K63" s="179"/>
      <c r="L63" s="179"/>
      <c r="M63" s="179"/>
      <c r="N63" s="179"/>
      <c r="O63" s="181"/>
      <c r="P63" s="179"/>
      <c r="Q63" s="1"/>
      <c r="R63" s="85"/>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row>
    <row r="64" spans="1:72" customFormat="1" ht="15.95" customHeight="1">
      <c r="A64" s="1"/>
      <c r="B64" s="244"/>
      <c r="C64" s="179"/>
      <c r="D64" s="179"/>
      <c r="E64" s="179"/>
      <c r="F64" s="179"/>
      <c r="G64" s="179"/>
      <c r="H64" s="184"/>
      <c r="I64" s="179"/>
      <c r="J64" s="179"/>
      <c r="K64" s="179"/>
      <c r="L64" s="179"/>
      <c r="M64" s="179"/>
      <c r="N64" s="179"/>
      <c r="O64" s="181"/>
      <c r="P64" s="179"/>
      <c r="Q64" s="1"/>
      <c r="R64" s="85"/>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row>
    <row r="65" spans="1:72">
      <c r="O65" s="109"/>
    </row>
    <row r="66" spans="1:72" customFormat="1" ht="17.100000000000001" customHeight="1">
      <c r="A66" s="1"/>
      <c r="B66" s="244" t="s">
        <v>55</v>
      </c>
      <c r="C66" s="179"/>
      <c r="D66" s="179"/>
      <c r="E66" s="179"/>
      <c r="F66" s="179"/>
      <c r="G66" s="179"/>
      <c r="H66" s="179"/>
      <c r="I66" s="179"/>
      <c r="J66" s="179"/>
      <c r="K66" s="179"/>
      <c r="L66" s="185" t="s">
        <v>113</v>
      </c>
      <c r="M66" s="179"/>
      <c r="N66" s="179"/>
      <c r="O66" s="186"/>
      <c r="P66" s="179"/>
      <c r="Q66" s="1"/>
      <c r="R66" s="107" t="s">
        <v>114</v>
      </c>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row>
    <row r="67" spans="1:72" customFormat="1" ht="15.95" customHeight="1">
      <c r="A67" s="1"/>
      <c r="B67" s="244"/>
      <c r="C67" s="178"/>
      <c r="D67" s="179"/>
      <c r="E67" s="178"/>
      <c r="F67" s="179"/>
      <c r="G67" s="179"/>
      <c r="H67" s="179"/>
      <c r="I67" s="179"/>
      <c r="J67" s="179"/>
      <c r="K67" s="179"/>
      <c r="L67" s="185"/>
      <c r="M67" s="179"/>
      <c r="N67" s="179"/>
      <c r="O67" s="186"/>
      <c r="P67" s="179"/>
      <c r="Q67" s="1"/>
      <c r="R67" s="107"/>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row>
    <row r="68" spans="1:72" customFormat="1" ht="15.95" customHeight="1">
      <c r="A68" s="1"/>
      <c r="B68" s="244"/>
      <c r="C68" s="178"/>
      <c r="D68" s="16"/>
      <c r="E68" s="178"/>
      <c r="F68" s="16"/>
      <c r="G68" s="179"/>
      <c r="H68" s="184"/>
      <c r="I68" s="179"/>
      <c r="J68" s="179"/>
      <c r="K68" s="179"/>
      <c r="L68" s="121" t="s">
        <v>115</v>
      </c>
      <c r="M68" s="179"/>
      <c r="N68" s="179"/>
      <c r="O68" s="120"/>
      <c r="P68" s="179"/>
      <c r="Q68" s="1"/>
      <c r="R68" s="85"/>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row>
    <row r="69" spans="1:72" customFormat="1" ht="15.95" customHeight="1">
      <c r="A69" s="1"/>
      <c r="B69" s="244"/>
      <c r="C69" s="178"/>
      <c r="D69" s="179"/>
      <c r="E69" s="178"/>
      <c r="F69" s="179"/>
      <c r="G69" s="179"/>
      <c r="H69" s="179"/>
      <c r="I69" s="179"/>
      <c r="J69" s="179"/>
      <c r="K69" s="179"/>
      <c r="L69" s="185"/>
      <c r="M69" s="179"/>
      <c r="N69" s="179"/>
      <c r="O69" s="186"/>
      <c r="P69" s="179"/>
      <c r="Q69" s="1"/>
      <c r="R69" s="85"/>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row>
    <row r="70" spans="1:72" customFormat="1" ht="15.95" customHeight="1">
      <c r="A70" s="1"/>
      <c r="B70" s="244"/>
      <c r="C70" s="178"/>
      <c r="D70" s="16"/>
      <c r="E70" s="178"/>
      <c r="F70" s="16"/>
      <c r="G70" s="179"/>
      <c r="H70" s="184"/>
      <c r="I70" s="179"/>
      <c r="J70" s="179"/>
      <c r="K70" s="179"/>
      <c r="L70" s="121" t="s">
        <v>115</v>
      </c>
      <c r="M70" s="179"/>
      <c r="N70" s="179"/>
      <c r="O70" s="120"/>
      <c r="P70" s="179"/>
      <c r="Q70" s="1"/>
      <c r="R70" s="85"/>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row>
    <row r="71" spans="1:72" customFormat="1" ht="15.95" customHeight="1">
      <c r="A71" s="1"/>
      <c r="B71" s="244"/>
      <c r="C71" s="178"/>
      <c r="D71" s="179"/>
      <c r="E71" s="178"/>
      <c r="F71" s="179"/>
      <c r="G71" s="179"/>
      <c r="H71" s="179"/>
      <c r="I71" s="179"/>
      <c r="J71" s="179"/>
      <c r="K71" s="179"/>
      <c r="L71" s="185"/>
      <c r="M71" s="179"/>
      <c r="N71" s="179"/>
      <c r="O71" s="186"/>
      <c r="P71" s="179"/>
      <c r="Q71" s="1"/>
      <c r="R71" s="85"/>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row>
    <row r="72" spans="1:72" customFormat="1" ht="15.95" customHeight="1">
      <c r="A72" s="1"/>
      <c r="B72" s="244"/>
      <c r="C72" s="178"/>
      <c r="D72" s="16"/>
      <c r="E72" s="178"/>
      <c r="F72" s="16"/>
      <c r="G72" s="179"/>
      <c r="H72" s="184"/>
      <c r="I72" s="179"/>
      <c r="J72" s="179"/>
      <c r="K72" s="179"/>
      <c r="L72" s="121" t="s">
        <v>115</v>
      </c>
      <c r="M72" s="179"/>
      <c r="N72" s="179"/>
      <c r="O72" s="120"/>
      <c r="P72" s="179"/>
      <c r="Q72" s="1"/>
      <c r="R72" s="85"/>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row>
    <row r="73" spans="1:72" customFormat="1" ht="15.95" customHeight="1">
      <c r="A73" s="1"/>
      <c r="B73" s="244"/>
      <c r="C73" s="178"/>
      <c r="D73" s="179"/>
      <c r="E73" s="178"/>
      <c r="F73" s="179"/>
      <c r="G73" s="179"/>
      <c r="H73" s="179"/>
      <c r="I73" s="179"/>
      <c r="J73" s="179"/>
      <c r="K73" s="179"/>
      <c r="L73" s="185"/>
      <c r="M73" s="179"/>
      <c r="N73" s="179"/>
      <c r="O73" s="186"/>
      <c r="P73" s="179"/>
      <c r="Q73" s="1"/>
      <c r="R73" s="85"/>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row>
    <row r="74" spans="1:72" customFormat="1" ht="15.95" customHeight="1">
      <c r="A74" s="1"/>
      <c r="B74" s="244"/>
      <c r="C74" s="179"/>
      <c r="D74" s="179"/>
      <c r="E74" s="179"/>
      <c r="F74" s="179"/>
      <c r="G74" s="179"/>
      <c r="H74" s="184"/>
      <c r="I74" s="179"/>
      <c r="J74" s="179"/>
      <c r="K74" s="179"/>
      <c r="L74" s="185"/>
      <c r="M74" s="179"/>
      <c r="N74" s="179"/>
      <c r="O74" s="186"/>
      <c r="P74" s="179"/>
      <c r="Q74" s="1"/>
      <c r="R74" s="85"/>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row>
    <row r="75" spans="1:72" customFormat="1">
      <c r="A75" s="1"/>
      <c r="B75" s="1"/>
      <c r="C75" s="1"/>
      <c r="D75" s="1"/>
      <c r="E75" s="1"/>
      <c r="F75" s="1"/>
      <c r="G75" s="1"/>
      <c r="H75" s="1"/>
      <c r="I75" s="1"/>
      <c r="J75" s="1"/>
      <c r="K75" s="1"/>
      <c r="L75" s="1"/>
      <c r="M75" s="1"/>
      <c r="N75" s="1"/>
      <c r="O75" s="109"/>
      <c r="P75" s="1"/>
      <c r="Q75" s="1"/>
      <c r="R75" s="85"/>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row>
    <row r="76" spans="1:72" customFormat="1">
      <c r="A76" s="1"/>
      <c r="B76" s="1"/>
      <c r="C76" s="1"/>
      <c r="D76" s="1"/>
      <c r="E76" s="1"/>
      <c r="F76" s="1"/>
      <c r="G76" s="1"/>
      <c r="H76" s="1"/>
      <c r="I76" s="1"/>
      <c r="J76" s="1"/>
      <c r="K76" s="1"/>
      <c r="L76" s="1"/>
      <c r="M76" s="1"/>
      <c r="N76" s="1"/>
      <c r="O76" s="1"/>
      <c r="P76" s="1"/>
      <c r="Q76" s="1"/>
      <c r="R76" s="85"/>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row>
    <row r="77" spans="1:72" customFormat="1">
      <c r="A77" s="1"/>
      <c r="B77" s="1"/>
      <c r="C77" s="1"/>
      <c r="D77" s="1"/>
      <c r="E77" s="1"/>
      <c r="F77" s="1"/>
      <c r="G77" s="1"/>
      <c r="H77" s="1"/>
      <c r="I77" s="1"/>
      <c r="J77" s="1"/>
      <c r="K77" s="1"/>
      <c r="L77" s="1"/>
      <c r="M77" s="1"/>
      <c r="N77" s="1"/>
      <c r="O77" s="1"/>
      <c r="P77" s="1"/>
      <c r="Q77" s="1"/>
      <c r="R77" s="85"/>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row>
    <row r="78" spans="1:72" customFormat="1">
      <c r="A78" s="1"/>
      <c r="B78" s="1"/>
      <c r="C78" s="1"/>
      <c r="D78" s="1"/>
      <c r="E78" s="1"/>
      <c r="F78" s="1"/>
      <c r="G78" s="1"/>
      <c r="H78" s="1"/>
      <c r="I78" s="1"/>
      <c r="J78" s="1"/>
      <c r="K78" s="1"/>
      <c r="L78" s="1"/>
      <c r="M78" s="1"/>
      <c r="N78" s="1"/>
      <c r="O78" s="1"/>
      <c r="P78" s="1"/>
      <c r="Q78" s="1"/>
      <c r="R78" s="85"/>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row>
    <row r="79" spans="1:72" customFormat="1">
      <c r="A79" s="1"/>
      <c r="B79" s="1"/>
      <c r="C79" s="1"/>
      <c r="D79" s="1"/>
      <c r="E79" s="1"/>
      <c r="F79" s="1"/>
      <c r="G79" s="1"/>
      <c r="H79" s="1"/>
      <c r="I79" s="1"/>
      <c r="J79" s="1"/>
      <c r="K79" s="1"/>
      <c r="L79" s="1"/>
      <c r="M79" s="1"/>
      <c r="N79" s="1"/>
      <c r="O79" s="1"/>
      <c r="P79" s="1"/>
      <c r="Q79" s="1"/>
      <c r="R79" s="85"/>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row>
    <row r="80" spans="1:72" customFormat="1">
      <c r="A80" s="1"/>
      <c r="B80" s="1"/>
      <c r="C80" s="1"/>
      <c r="D80" s="1"/>
      <c r="E80" s="1"/>
      <c r="F80" s="1"/>
      <c r="G80" s="1"/>
      <c r="H80" s="1"/>
      <c r="I80" s="1"/>
      <c r="J80" s="1"/>
      <c r="K80" s="1"/>
      <c r="L80" s="1"/>
      <c r="M80" s="1"/>
      <c r="N80" s="1"/>
      <c r="O80" s="1"/>
      <c r="P80" s="1"/>
      <c r="Q80" s="1"/>
      <c r="R80" s="85"/>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row>
    <row r="81" spans="1:72" customFormat="1">
      <c r="A81" s="1"/>
      <c r="B81" s="1"/>
      <c r="C81" s="1"/>
      <c r="D81" s="1"/>
      <c r="E81" s="1"/>
      <c r="F81" s="1"/>
      <c r="G81" s="1"/>
      <c r="H81" s="1"/>
      <c r="I81" s="1"/>
      <c r="J81" s="1"/>
      <c r="K81" s="1"/>
      <c r="L81" s="1"/>
      <c r="M81" s="1"/>
      <c r="N81" s="1"/>
      <c r="O81" s="1"/>
      <c r="P81" s="1"/>
      <c r="Q81" s="1"/>
      <c r="R81" s="85"/>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row>
  </sheetData>
  <sheetProtection sheet="1" objects="1" scenarios="1" selectLockedCells="1"/>
  <protectedRanges>
    <protectedRange sqref="D9 D11 D13 D15 J9 J11 J13 J15" name="Your details"/>
    <protectedRange sqref="D24 F24 H24 J24 L24 O24 D26 F26 H26 J26 L26 O26 D32 F32 H32 J32 L32 O32 D30 F30 H30 J30 L30 O30 D28 F28 H28 J28 L28 O28" name="UKRI projects"/>
  </protectedRanges>
  <mergeCells count="14">
    <mergeCell ref="B66:B74"/>
    <mergeCell ref="G9:H9"/>
    <mergeCell ref="G11:H11"/>
    <mergeCell ref="G13:H13"/>
    <mergeCell ref="G15:H15"/>
    <mergeCell ref="B46:B54"/>
    <mergeCell ref="B22:B33"/>
    <mergeCell ref="B56:B64"/>
    <mergeCell ref="B18:G18"/>
    <mergeCell ref="R2:R4"/>
    <mergeCell ref="R23:R33"/>
    <mergeCell ref="R8:R9"/>
    <mergeCell ref="B6:P6"/>
    <mergeCell ref="B35:B44"/>
  </mergeCells>
  <conditionalFormatting sqref="D9 D11 D13 D15 J9 J11 J13 J15">
    <cfRule type="containsBlanks" dxfId="10019" priority="586">
      <formula>LEN(TRIM(D9))=0</formula>
    </cfRule>
  </conditionalFormatting>
  <conditionalFormatting sqref="D24 D26 D28 D30 D32">
    <cfRule type="containsText" dxfId="10018" priority="585" operator="containsText" text="- Select UKRI funder -">
      <formula>NOT(ISERROR(SEARCH("- Select UKRI funder -",D24)))</formula>
    </cfRule>
  </conditionalFormatting>
  <conditionalFormatting sqref="D37 D39 D41 D43">
    <cfRule type="containsText" dxfId="10017" priority="583" operator="containsText" text="Select EU funder">
      <formula>NOT(ISERROR(SEARCH("Select EU funder",D37)))</formula>
    </cfRule>
  </conditionalFormatting>
  <conditionalFormatting sqref="D48 D50 D52">
    <cfRule type="containsText" dxfId="10016" priority="562" operator="containsText" text="Select or Enter US federal funder">
      <formula>NOT(ISERROR(SEARCH("Select or Enter US federal funder",D48)))</formula>
    </cfRule>
  </conditionalFormatting>
  <conditionalFormatting sqref="D58 D60 D62">
    <cfRule type="containsText" dxfId="10015" priority="546" operator="containsText" text="Select or Enter other funder">
      <formula>NOT(ISERROR(SEARCH("Select or Enter other funder",D58)))</formula>
    </cfRule>
  </conditionalFormatting>
  <conditionalFormatting sqref="L72 L70 L68">
    <cfRule type="containsText" dxfId="10014" priority="530" operator="containsText" text="- Select work type -">
      <formula>NOT(ISERROR(SEARCH("- Select work type -",L68)))</formula>
    </cfRule>
  </conditionalFormatting>
  <conditionalFormatting sqref="O32">
    <cfRule type="expression" dxfId="10013" priority="503">
      <formula>D32="- Select UKRI funder -"</formula>
    </cfRule>
  </conditionalFormatting>
  <conditionalFormatting sqref="O32">
    <cfRule type="expression" dxfId="10012" priority="502">
      <formula>D32&lt;&gt;"- Select UKRI funder -"</formula>
    </cfRule>
  </conditionalFormatting>
  <conditionalFormatting sqref="O32">
    <cfRule type="notContainsBlanks" dxfId="10011" priority="500">
      <formula>LEN(TRIM(O32))&gt;0</formula>
    </cfRule>
  </conditionalFormatting>
  <conditionalFormatting sqref="L24">
    <cfRule type="expression" dxfId="10010" priority="498">
      <formula>D24="- Select UKRI funder -"</formula>
    </cfRule>
  </conditionalFormatting>
  <conditionalFormatting sqref="L24">
    <cfRule type="expression" dxfId="10009" priority="499">
      <formula>D24&lt;&gt;"- Select UKRI funder -"</formula>
    </cfRule>
  </conditionalFormatting>
  <conditionalFormatting sqref="L24">
    <cfRule type="notContainsBlanks" dxfId="10008" priority="497">
      <formula>LEN(TRIM(L24))&gt;0</formula>
    </cfRule>
  </conditionalFormatting>
  <conditionalFormatting sqref="L26">
    <cfRule type="expression" dxfId="10007" priority="495">
      <formula>D26="- Select UKRI funder -"</formula>
    </cfRule>
  </conditionalFormatting>
  <conditionalFormatting sqref="L26">
    <cfRule type="expression" dxfId="10006" priority="496">
      <formula>D26&lt;&gt;"- Select UKRI funder -"</formula>
    </cfRule>
  </conditionalFormatting>
  <conditionalFormatting sqref="L26">
    <cfRule type="notContainsBlanks" dxfId="10005" priority="494">
      <formula>LEN(TRIM(L26))&gt;0</formula>
    </cfRule>
  </conditionalFormatting>
  <conditionalFormatting sqref="L28">
    <cfRule type="expression" dxfId="10004" priority="492">
      <formula>D28="- Select UKRI funder -"</formula>
    </cfRule>
  </conditionalFormatting>
  <conditionalFormatting sqref="L28">
    <cfRule type="expression" dxfId="10003" priority="493">
      <formula>D28&lt;&gt;"- Select UKRI funder -"</formula>
    </cfRule>
  </conditionalFormatting>
  <conditionalFormatting sqref="L28">
    <cfRule type="notContainsBlanks" dxfId="10002" priority="491">
      <formula>LEN(TRIM(L28))&gt;0</formula>
    </cfRule>
  </conditionalFormatting>
  <conditionalFormatting sqref="L30">
    <cfRule type="expression" dxfId="10001" priority="489">
      <formula>D30="- Select UKRI funder -"</formula>
    </cfRule>
  </conditionalFormatting>
  <conditionalFormatting sqref="L30">
    <cfRule type="expression" dxfId="10000" priority="490">
      <formula>D30&lt;&gt;"- Select UKRI funder -"</formula>
    </cfRule>
  </conditionalFormatting>
  <conditionalFormatting sqref="L30">
    <cfRule type="notContainsBlanks" dxfId="9999" priority="488">
      <formula>LEN(TRIM(L30))&gt;0</formula>
    </cfRule>
  </conditionalFormatting>
  <conditionalFormatting sqref="L32">
    <cfRule type="expression" dxfId="9998" priority="486">
      <formula>D32="- Select UKRI funder -"</formula>
    </cfRule>
  </conditionalFormatting>
  <conditionalFormatting sqref="L32">
    <cfRule type="expression" dxfId="9997" priority="487">
      <formula>D32&lt;&gt;"- Select UKRI funder -"</formula>
    </cfRule>
  </conditionalFormatting>
  <conditionalFormatting sqref="L32">
    <cfRule type="notContainsBlanks" dxfId="9996" priority="485">
      <formula>LEN(TRIM(L32))&gt;0</formula>
    </cfRule>
  </conditionalFormatting>
  <conditionalFormatting sqref="J24">
    <cfRule type="expression" dxfId="9995" priority="483">
      <formula>D24="- Select UKRI funder -"</formula>
    </cfRule>
  </conditionalFormatting>
  <conditionalFormatting sqref="J24">
    <cfRule type="expression" dxfId="9994" priority="484">
      <formula>D24&lt;&gt;"- Select UKRI funder -"</formula>
    </cfRule>
  </conditionalFormatting>
  <conditionalFormatting sqref="J24">
    <cfRule type="notContainsBlanks" dxfId="9993" priority="482">
      <formula>LEN(TRIM(J24))&gt;0</formula>
    </cfRule>
  </conditionalFormatting>
  <conditionalFormatting sqref="J26">
    <cfRule type="expression" dxfId="9992" priority="480">
      <formula>D26="- Select UKRI funder -"</formula>
    </cfRule>
  </conditionalFormatting>
  <conditionalFormatting sqref="J26">
    <cfRule type="expression" dxfId="9991" priority="481">
      <formula>D26&lt;&gt;"- Select UKRI funder -"</formula>
    </cfRule>
  </conditionalFormatting>
  <conditionalFormatting sqref="J26">
    <cfRule type="notContainsBlanks" dxfId="9990" priority="479">
      <formula>LEN(TRIM(J26))&gt;0</formula>
    </cfRule>
  </conditionalFormatting>
  <conditionalFormatting sqref="J28">
    <cfRule type="expression" dxfId="9989" priority="477">
      <formula>D28="- Select UKRI funder -"</formula>
    </cfRule>
  </conditionalFormatting>
  <conditionalFormatting sqref="J28">
    <cfRule type="expression" dxfId="9988" priority="478">
      <formula>D28&lt;&gt;"- Select UKRI funder -"</formula>
    </cfRule>
  </conditionalFormatting>
  <conditionalFormatting sqref="J28">
    <cfRule type="notContainsBlanks" dxfId="9987" priority="476">
      <formula>LEN(TRIM(J28))&gt;0</formula>
    </cfRule>
  </conditionalFormatting>
  <conditionalFormatting sqref="J30">
    <cfRule type="expression" dxfId="9986" priority="474">
      <formula>D30="- Select UKRI funder -"</formula>
    </cfRule>
  </conditionalFormatting>
  <conditionalFormatting sqref="J30">
    <cfRule type="expression" dxfId="9985" priority="475">
      <formula>D30&lt;&gt;"- Select UKRI funder -"</formula>
    </cfRule>
  </conditionalFormatting>
  <conditionalFormatting sqref="J30">
    <cfRule type="notContainsBlanks" dxfId="9984" priority="473">
      <formula>LEN(TRIM(J30))&gt;0</formula>
    </cfRule>
  </conditionalFormatting>
  <conditionalFormatting sqref="J32">
    <cfRule type="expression" dxfId="9983" priority="471">
      <formula>D32="- Select UKRI funder -"</formula>
    </cfRule>
  </conditionalFormatting>
  <conditionalFormatting sqref="J32">
    <cfRule type="expression" dxfId="9982" priority="472">
      <formula>D32&lt;&gt;"- Select UKRI funder -"</formula>
    </cfRule>
  </conditionalFormatting>
  <conditionalFormatting sqref="J32">
    <cfRule type="notContainsBlanks" dxfId="9981" priority="470">
      <formula>LEN(TRIM(J32))&gt;0</formula>
    </cfRule>
  </conditionalFormatting>
  <conditionalFormatting sqref="H24">
    <cfRule type="expression" dxfId="9980" priority="468">
      <formula>D24="- Select UKRI funder -"</formula>
    </cfRule>
  </conditionalFormatting>
  <conditionalFormatting sqref="H24">
    <cfRule type="expression" dxfId="9979" priority="469">
      <formula>D24&lt;&gt;"- Select UKRI funder -"</formula>
    </cfRule>
  </conditionalFormatting>
  <conditionalFormatting sqref="H24">
    <cfRule type="notContainsBlanks" dxfId="9978" priority="467">
      <formula>LEN(TRIM(H24))&gt;0</formula>
    </cfRule>
  </conditionalFormatting>
  <conditionalFormatting sqref="H26">
    <cfRule type="expression" dxfId="9977" priority="465">
      <formula>D26="- Select UKRI funder -"</formula>
    </cfRule>
  </conditionalFormatting>
  <conditionalFormatting sqref="H26">
    <cfRule type="expression" dxfId="9976" priority="466">
      <formula>D26&lt;&gt;"- Select UKRI funder -"</formula>
    </cfRule>
  </conditionalFormatting>
  <conditionalFormatting sqref="H26">
    <cfRule type="notContainsBlanks" dxfId="9975" priority="464">
      <formula>LEN(TRIM(H26))&gt;0</formula>
    </cfRule>
  </conditionalFormatting>
  <conditionalFormatting sqref="H28">
    <cfRule type="expression" dxfId="9974" priority="462">
      <formula>D28="- Select UKRI funder -"</formula>
    </cfRule>
  </conditionalFormatting>
  <conditionalFormatting sqref="H28">
    <cfRule type="expression" dxfId="9973" priority="463">
      <formula>D28&lt;&gt;"- Select UKRI funder -"</formula>
    </cfRule>
  </conditionalFormatting>
  <conditionalFormatting sqref="H28">
    <cfRule type="notContainsBlanks" dxfId="9972" priority="461">
      <formula>LEN(TRIM(H28))&gt;0</formula>
    </cfRule>
  </conditionalFormatting>
  <conditionalFormatting sqref="H30">
    <cfRule type="expression" dxfId="9971" priority="459">
      <formula>D30="- Select UKRI funder -"</formula>
    </cfRule>
  </conditionalFormatting>
  <conditionalFormatting sqref="H30">
    <cfRule type="expression" dxfId="9970" priority="460">
      <formula>D30&lt;&gt;"- Select UKRI funder -"</formula>
    </cfRule>
  </conditionalFormatting>
  <conditionalFormatting sqref="H30">
    <cfRule type="notContainsBlanks" dxfId="9969" priority="458">
      <formula>LEN(TRIM(H30))&gt;0</formula>
    </cfRule>
  </conditionalFormatting>
  <conditionalFormatting sqref="H32">
    <cfRule type="expression" dxfId="9968" priority="456">
      <formula>D32="- Select UKRI funder -"</formula>
    </cfRule>
  </conditionalFormatting>
  <conditionalFormatting sqref="H32">
    <cfRule type="expression" dxfId="9967" priority="457">
      <formula>D32&lt;&gt;"- Select UKRI funder -"</formula>
    </cfRule>
  </conditionalFormatting>
  <conditionalFormatting sqref="H32">
    <cfRule type="notContainsBlanks" dxfId="9966" priority="455">
      <formula>LEN(TRIM(H32))&gt;0</formula>
    </cfRule>
  </conditionalFormatting>
  <conditionalFormatting sqref="F24">
    <cfRule type="expression" dxfId="9965" priority="453">
      <formula>D24="- Select UKRI funder -"</formula>
    </cfRule>
  </conditionalFormatting>
  <conditionalFormatting sqref="F24">
    <cfRule type="expression" dxfId="9964" priority="454">
      <formula>D24&lt;&gt;"- Select UKRI funder -"</formula>
    </cfRule>
  </conditionalFormatting>
  <conditionalFormatting sqref="F24">
    <cfRule type="notContainsBlanks" dxfId="9963" priority="452">
      <formula>LEN(TRIM(F24))&gt;0</formula>
    </cfRule>
  </conditionalFormatting>
  <conditionalFormatting sqref="F26">
    <cfRule type="expression" dxfId="9962" priority="450">
      <formula>D26="- Select UKRI funder -"</formula>
    </cfRule>
  </conditionalFormatting>
  <conditionalFormatting sqref="F26">
    <cfRule type="expression" dxfId="9961" priority="451">
      <formula>D26&lt;&gt;"- Select UKRI funder -"</formula>
    </cfRule>
  </conditionalFormatting>
  <conditionalFormatting sqref="F26">
    <cfRule type="notContainsBlanks" dxfId="9960" priority="449">
      <formula>LEN(TRIM(F26))&gt;0</formula>
    </cfRule>
  </conditionalFormatting>
  <conditionalFormatting sqref="F28">
    <cfRule type="expression" dxfId="9959" priority="447">
      <formula>D28="- Select UKRI funder -"</formula>
    </cfRule>
  </conditionalFormatting>
  <conditionalFormatting sqref="F28">
    <cfRule type="expression" dxfId="9958" priority="448">
      <formula>D28&lt;&gt;"- Select UKRI funder -"</formula>
    </cfRule>
  </conditionalFormatting>
  <conditionalFormatting sqref="F28">
    <cfRule type="notContainsBlanks" dxfId="9957" priority="446">
      <formula>LEN(TRIM(F28))&gt;0</formula>
    </cfRule>
  </conditionalFormatting>
  <conditionalFormatting sqref="F30">
    <cfRule type="expression" dxfId="9956" priority="444">
      <formula>D30="- Select UKRI funder -"</formula>
    </cfRule>
  </conditionalFormatting>
  <conditionalFormatting sqref="F30">
    <cfRule type="expression" dxfId="9955" priority="445">
      <formula>D30&lt;&gt;"- Select UKRI funder -"</formula>
    </cfRule>
  </conditionalFormatting>
  <conditionalFormatting sqref="F30">
    <cfRule type="notContainsBlanks" dxfId="9954" priority="443">
      <formula>LEN(TRIM(F30))&gt;0</formula>
    </cfRule>
  </conditionalFormatting>
  <conditionalFormatting sqref="F32">
    <cfRule type="expression" dxfId="9953" priority="441">
      <formula>D32="- Select UKRI funder -"</formula>
    </cfRule>
  </conditionalFormatting>
  <conditionalFormatting sqref="F32">
    <cfRule type="expression" dxfId="9952" priority="442">
      <formula>D32&lt;&gt;"- Select UKRI funder -"</formula>
    </cfRule>
  </conditionalFormatting>
  <conditionalFormatting sqref="F32">
    <cfRule type="notContainsBlanks" dxfId="9951" priority="440">
      <formula>LEN(TRIM(F32))&gt;0</formula>
    </cfRule>
  </conditionalFormatting>
  <conditionalFormatting sqref="F37">
    <cfRule type="expression" dxfId="9950" priority="438">
      <formula>D37="- Select EU funder -"</formula>
    </cfRule>
  </conditionalFormatting>
  <conditionalFormatting sqref="F37">
    <cfRule type="expression" dxfId="9949" priority="439">
      <formula>D37&lt;&gt;"- Select EU funder -"</formula>
    </cfRule>
  </conditionalFormatting>
  <conditionalFormatting sqref="F37">
    <cfRule type="notContainsBlanks" dxfId="9948" priority="437">
      <formula>LEN(TRIM(F37))&gt;0</formula>
    </cfRule>
  </conditionalFormatting>
  <conditionalFormatting sqref="H37">
    <cfRule type="expression" dxfId="9947" priority="426">
      <formula>D37="- Select EU funder -"</formula>
    </cfRule>
  </conditionalFormatting>
  <conditionalFormatting sqref="H37">
    <cfRule type="expression" dxfId="9946" priority="427">
      <formula>D37&lt;&gt;"- Select EU funder -"</formula>
    </cfRule>
  </conditionalFormatting>
  <conditionalFormatting sqref="H37">
    <cfRule type="notContainsBlanks" dxfId="9945" priority="425">
      <formula>LEN(TRIM(H37))&gt;0</formula>
    </cfRule>
  </conditionalFormatting>
  <conditionalFormatting sqref="J37">
    <cfRule type="expression" dxfId="9944" priority="414">
      <formula>D37="- Select EU funder -"</formula>
    </cfRule>
  </conditionalFormatting>
  <conditionalFormatting sqref="J37">
    <cfRule type="expression" dxfId="9943" priority="415">
      <formula>D37&lt;&gt;"- Select UKRI funder -"</formula>
    </cfRule>
  </conditionalFormatting>
  <conditionalFormatting sqref="J37">
    <cfRule type="notContainsBlanks" dxfId="9942" priority="413">
      <formula>LEN(TRIM(J37))&gt;0</formula>
    </cfRule>
  </conditionalFormatting>
  <conditionalFormatting sqref="J43">
    <cfRule type="expression" dxfId="9941" priority="405">
      <formula>D43="- Select EU funder -"</formula>
    </cfRule>
  </conditionalFormatting>
  <conditionalFormatting sqref="J43">
    <cfRule type="expression" dxfId="9940" priority="406">
      <formula>D43&lt;&gt;"- Select EU funder -"</formula>
    </cfRule>
  </conditionalFormatting>
  <conditionalFormatting sqref="J43">
    <cfRule type="notContainsBlanks" dxfId="9939" priority="404">
      <formula>LEN(TRIM(J43))&gt;0</formula>
    </cfRule>
  </conditionalFormatting>
  <conditionalFormatting sqref="L37">
    <cfRule type="expression" dxfId="9938" priority="402">
      <formula>D37="- Select EU funder -"</formula>
    </cfRule>
  </conditionalFormatting>
  <conditionalFormatting sqref="L37">
    <cfRule type="expression" dxfId="9937" priority="403">
      <formula>D37&lt;&gt;"- Select EU funder -"</formula>
    </cfRule>
  </conditionalFormatting>
  <conditionalFormatting sqref="L37">
    <cfRule type="notContainsBlanks" dxfId="9936" priority="401">
      <formula>LEN(TRIM(L37))&gt;0</formula>
    </cfRule>
  </conditionalFormatting>
  <conditionalFormatting sqref="O32">
    <cfRule type="expression" dxfId="9935" priority="501">
      <formula>L32&lt;&gt;""</formula>
    </cfRule>
  </conditionalFormatting>
  <conditionalFormatting sqref="O30">
    <cfRule type="expression" dxfId="9934" priority="390">
      <formula>D30="- Select UKRI funder -"</formula>
    </cfRule>
  </conditionalFormatting>
  <conditionalFormatting sqref="O30">
    <cfRule type="expression" dxfId="9933" priority="389">
      <formula>D30&lt;&gt;"- Select UKRI funder -"</formula>
    </cfRule>
  </conditionalFormatting>
  <conditionalFormatting sqref="O30">
    <cfRule type="notContainsBlanks" dxfId="9932" priority="387">
      <formula>LEN(TRIM(O30))&gt;0</formula>
    </cfRule>
  </conditionalFormatting>
  <conditionalFormatting sqref="O30">
    <cfRule type="expression" dxfId="9931" priority="388">
      <formula>L30&lt;&gt;""</formula>
    </cfRule>
  </conditionalFormatting>
  <conditionalFormatting sqref="O28">
    <cfRule type="expression" dxfId="9930" priority="386">
      <formula>D28="- Select UKRI funder -"</formula>
    </cfRule>
  </conditionalFormatting>
  <conditionalFormatting sqref="O28">
    <cfRule type="expression" dxfId="9929" priority="385">
      <formula>D28&lt;&gt;"- Select UKRI funder -"</formula>
    </cfRule>
  </conditionalFormatting>
  <conditionalFormatting sqref="O28">
    <cfRule type="notContainsBlanks" dxfId="9928" priority="383">
      <formula>LEN(TRIM(O28))&gt;0</formula>
    </cfRule>
  </conditionalFormatting>
  <conditionalFormatting sqref="O28">
    <cfRule type="expression" dxfId="9927" priority="384">
      <formula>L28&lt;&gt;""</formula>
    </cfRule>
  </conditionalFormatting>
  <conditionalFormatting sqref="O26">
    <cfRule type="expression" dxfId="9926" priority="382">
      <formula>D26="- Select UKRI funder -"</formula>
    </cfRule>
  </conditionalFormatting>
  <conditionalFormatting sqref="O26">
    <cfRule type="expression" dxfId="9925" priority="381">
      <formula>D26&lt;&gt;"- Select UKRI funder -"</formula>
    </cfRule>
  </conditionalFormatting>
  <conditionalFormatting sqref="O26">
    <cfRule type="notContainsBlanks" dxfId="9924" priority="379">
      <formula>LEN(TRIM(O26))&gt;0</formula>
    </cfRule>
  </conditionalFormatting>
  <conditionalFormatting sqref="O26">
    <cfRule type="expression" dxfId="9923" priority="380">
      <formula>L26&lt;&gt;""</formula>
    </cfRule>
  </conditionalFormatting>
  <conditionalFormatting sqref="O24">
    <cfRule type="expression" dxfId="9922" priority="378">
      <formula>D24="- Select UKRI funder -"</formula>
    </cfRule>
  </conditionalFormatting>
  <conditionalFormatting sqref="O24">
    <cfRule type="expression" dxfId="9921" priority="377">
      <formula>D24&lt;&gt;"- Select UKRI funder -"</formula>
    </cfRule>
  </conditionalFormatting>
  <conditionalFormatting sqref="O24">
    <cfRule type="notContainsBlanks" dxfId="9920" priority="375">
      <formula>LEN(TRIM(O24))&gt;0</formula>
    </cfRule>
  </conditionalFormatting>
  <conditionalFormatting sqref="O24">
    <cfRule type="expression" dxfId="9919" priority="376">
      <formula>L24&lt;&gt;""</formula>
    </cfRule>
  </conditionalFormatting>
  <conditionalFormatting sqref="O37">
    <cfRule type="expression" dxfId="9918" priority="374">
      <formula>D37="- Select EU funder -"</formula>
    </cfRule>
  </conditionalFormatting>
  <conditionalFormatting sqref="O37">
    <cfRule type="expression" dxfId="9917" priority="373">
      <formula>D37&lt;&gt;"- Select EU funder -"</formula>
    </cfRule>
  </conditionalFormatting>
  <conditionalFormatting sqref="O37">
    <cfRule type="notContainsBlanks" dxfId="9916" priority="371">
      <formula>LEN(TRIM(O37))&gt;0</formula>
    </cfRule>
  </conditionalFormatting>
  <conditionalFormatting sqref="O37">
    <cfRule type="expression" dxfId="9915" priority="372">
      <formula>L37&lt;&gt;""</formula>
    </cfRule>
  </conditionalFormatting>
  <conditionalFormatting sqref="F48">
    <cfRule type="expression" dxfId="9914" priority="345">
      <formula>D48="Select or Enter US federal funder"</formula>
    </cfRule>
  </conditionalFormatting>
  <conditionalFormatting sqref="F48">
    <cfRule type="expression" dxfId="9913" priority="346">
      <formula>D48&lt;&gt;"Select or Enter US federal funder"</formula>
    </cfRule>
  </conditionalFormatting>
  <conditionalFormatting sqref="F48">
    <cfRule type="notContainsBlanks" dxfId="9912" priority="344">
      <formula>LEN(TRIM(F48))&gt;0</formula>
    </cfRule>
  </conditionalFormatting>
  <conditionalFormatting sqref="F39">
    <cfRule type="expression" dxfId="9911" priority="212">
      <formula>D39="- Select EU funder -"</formula>
    </cfRule>
  </conditionalFormatting>
  <conditionalFormatting sqref="F39">
    <cfRule type="expression" dxfId="9910" priority="213">
      <formula>D39&lt;&gt;"- Select EU funder -"</formula>
    </cfRule>
  </conditionalFormatting>
  <conditionalFormatting sqref="F39">
    <cfRule type="notContainsBlanks" dxfId="9909" priority="211">
      <formula>LEN(TRIM(F39))&gt;0</formula>
    </cfRule>
  </conditionalFormatting>
  <conditionalFormatting sqref="F41">
    <cfRule type="expression" dxfId="9908" priority="209">
      <formula>D41="- Select EU funder -"</formula>
    </cfRule>
  </conditionalFormatting>
  <conditionalFormatting sqref="F41">
    <cfRule type="expression" dxfId="9907" priority="210">
      <formula>D41&lt;&gt;"- Select EU funder -"</formula>
    </cfRule>
  </conditionalFormatting>
  <conditionalFormatting sqref="F41">
    <cfRule type="notContainsBlanks" dxfId="9906" priority="208">
      <formula>LEN(TRIM(F41))&gt;0</formula>
    </cfRule>
  </conditionalFormatting>
  <conditionalFormatting sqref="F43">
    <cfRule type="expression" dxfId="9905" priority="206">
      <formula>D43="- Select EU funder -"</formula>
    </cfRule>
  </conditionalFormatting>
  <conditionalFormatting sqref="F43">
    <cfRule type="expression" dxfId="9904" priority="207">
      <formula>D43&lt;&gt;"- Select EU funder -"</formula>
    </cfRule>
  </conditionalFormatting>
  <conditionalFormatting sqref="F43">
    <cfRule type="notContainsBlanks" dxfId="9903" priority="205">
      <formula>LEN(TRIM(F43))&gt;0</formula>
    </cfRule>
  </conditionalFormatting>
  <conditionalFormatting sqref="J39">
    <cfRule type="expression" dxfId="9902" priority="197">
      <formula>D39="- Select EU funder -"</formula>
    </cfRule>
  </conditionalFormatting>
  <conditionalFormatting sqref="J39">
    <cfRule type="expression" dxfId="9901" priority="198">
      <formula>D39&lt;&gt;"- Select EU funder -"</formula>
    </cfRule>
  </conditionalFormatting>
  <conditionalFormatting sqref="J39">
    <cfRule type="notContainsBlanks" dxfId="9900" priority="196">
      <formula>LEN(TRIM(J39))&gt;0</formula>
    </cfRule>
  </conditionalFormatting>
  <conditionalFormatting sqref="J41">
    <cfRule type="expression" dxfId="9899" priority="194">
      <formula>D41="- Select EU funder -"</formula>
    </cfRule>
  </conditionalFormatting>
  <conditionalFormatting sqref="J41">
    <cfRule type="expression" dxfId="9898" priority="195">
      <formula>D41&lt;&gt;"- Select EU funder -"</formula>
    </cfRule>
  </conditionalFormatting>
  <conditionalFormatting sqref="J41">
    <cfRule type="notContainsBlanks" dxfId="9897" priority="193">
      <formula>LEN(TRIM(J41))&gt;0</formula>
    </cfRule>
  </conditionalFormatting>
  <conditionalFormatting sqref="L39">
    <cfRule type="expression" dxfId="9896" priority="191">
      <formula>D39="- Select EU funder -"</formula>
    </cfRule>
  </conditionalFormatting>
  <conditionalFormatting sqref="L39">
    <cfRule type="expression" dxfId="9895" priority="192">
      <formula>D39&lt;&gt;"- Select EU funder -"</formula>
    </cfRule>
  </conditionalFormatting>
  <conditionalFormatting sqref="L39">
    <cfRule type="notContainsBlanks" dxfId="9894" priority="190">
      <formula>LEN(TRIM(L39))&gt;0</formula>
    </cfRule>
  </conditionalFormatting>
  <conditionalFormatting sqref="L41">
    <cfRule type="expression" dxfId="9893" priority="188">
      <formula>D41="- Select EU funder -"</formula>
    </cfRule>
  </conditionalFormatting>
  <conditionalFormatting sqref="L41">
    <cfRule type="expression" dxfId="9892" priority="189">
      <formula>D41&lt;&gt;"- Select EU funder -"</formula>
    </cfRule>
  </conditionalFormatting>
  <conditionalFormatting sqref="L41">
    <cfRule type="notContainsBlanks" dxfId="9891" priority="187">
      <formula>LEN(TRIM(L41))&gt;0</formula>
    </cfRule>
  </conditionalFormatting>
  <conditionalFormatting sqref="L43">
    <cfRule type="expression" dxfId="9890" priority="185">
      <formula>D43="- Select EU funder -"</formula>
    </cfRule>
  </conditionalFormatting>
  <conditionalFormatting sqref="L43">
    <cfRule type="expression" dxfId="9889" priority="186">
      <formula>D43&lt;&gt;"- Select EU funder -"</formula>
    </cfRule>
  </conditionalFormatting>
  <conditionalFormatting sqref="L43">
    <cfRule type="notContainsBlanks" dxfId="9888" priority="184">
      <formula>LEN(TRIM(L43))&gt;0</formula>
    </cfRule>
  </conditionalFormatting>
  <conditionalFormatting sqref="O39">
    <cfRule type="expression" dxfId="9887" priority="183">
      <formula>D39="- Select EU funder -"</formula>
    </cfRule>
  </conditionalFormatting>
  <conditionalFormatting sqref="O39">
    <cfRule type="expression" dxfId="9886" priority="182">
      <formula>D39&lt;&gt;"- Select EU funder -"</formula>
    </cfRule>
  </conditionalFormatting>
  <conditionalFormatting sqref="O39">
    <cfRule type="notContainsBlanks" dxfId="9885" priority="180">
      <formula>LEN(TRIM(O39))&gt;0</formula>
    </cfRule>
  </conditionalFormatting>
  <conditionalFormatting sqref="O39">
    <cfRule type="expression" dxfId="9884" priority="181">
      <formula>L39&lt;&gt;""</formula>
    </cfRule>
  </conditionalFormatting>
  <conditionalFormatting sqref="O41">
    <cfRule type="expression" dxfId="9883" priority="179">
      <formula>D41="- Select EU funder -"</formula>
    </cfRule>
  </conditionalFormatting>
  <conditionalFormatting sqref="O41">
    <cfRule type="expression" dxfId="9882" priority="178">
      <formula>D41&lt;&gt;"- Select EU funder -"</formula>
    </cfRule>
  </conditionalFormatting>
  <conditionalFormatting sqref="O41">
    <cfRule type="notContainsBlanks" dxfId="9881" priority="176">
      <formula>LEN(TRIM(O41))&gt;0</formula>
    </cfRule>
  </conditionalFormatting>
  <conditionalFormatting sqref="O41">
    <cfRule type="expression" dxfId="9880" priority="177">
      <formula>L41&lt;&gt;""</formula>
    </cfRule>
  </conditionalFormatting>
  <conditionalFormatting sqref="O43">
    <cfRule type="expression" dxfId="9879" priority="175">
      <formula>D43="- Select EU funder -"</formula>
    </cfRule>
  </conditionalFormatting>
  <conditionalFormatting sqref="O43">
    <cfRule type="expression" dxfId="9878" priority="174">
      <formula>D43&lt;&gt;"- Select EU funder -"</formula>
    </cfRule>
  </conditionalFormatting>
  <conditionalFormatting sqref="O43">
    <cfRule type="notContainsBlanks" dxfId="9877" priority="172">
      <formula>LEN(TRIM(O43))&gt;0</formula>
    </cfRule>
  </conditionalFormatting>
  <conditionalFormatting sqref="O43">
    <cfRule type="expression" dxfId="9876" priority="173">
      <formula>L43&lt;&gt;""</formula>
    </cfRule>
  </conditionalFormatting>
  <conditionalFormatting sqref="O70">
    <cfRule type="expression" dxfId="9875" priority="138" stopIfTrue="1">
      <formula>L70="- Select work type -"</formula>
    </cfRule>
  </conditionalFormatting>
  <conditionalFormatting sqref="O70">
    <cfRule type="expression" dxfId="9874" priority="139">
      <formula>L70&lt;&gt;"- Select work type -"</formula>
    </cfRule>
  </conditionalFormatting>
  <conditionalFormatting sqref="O70">
    <cfRule type="notContainsBlanks" dxfId="9873" priority="136" stopIfTrue="1">
      <formula>LEN(TRIM(O70))&gt;0</formula>
    </cfRule>
  </conditionalFormatting>
  <conditionalFormatting sqref="O21">
    <cfRule type="cellIs" dxfId="9872" priority="129" operator="greaterThan">
      <formula>1</formula>
    </cfRule>
    <cfRule type="cellIs" dxfId="9871" priority="130" operator="equal">
      <formula>1</formula>
    </cfRule>
    <cfRule type="cellIs" dxfId="9870" priority="131" operator="lessThan">
      <formula>1</formula>
    </cfRule>
  </conditionalFormatting>
  <conditionalFormatting sqref="H39">
    <cfRule type="expression" dxfId="9869" priority="127">
      <formula>D39="- Select EU funder -"</formula>
    </cfRule>
  </conditionalFormatting>
  <conditionalFormatting sqref="H39">
    <cfRule type="expression" dxfId="9868" priority="128">
      <formula>D39&lt;&gt;"- Select EU funder -"</formula>
    </cfRule>
  </conditionalFormatting>
  <conditionalFormatting sqref="H39">
    <cfRule type="notContainsBlanks" dxfId="9867" priority="126">
      <formula>LEN(TRIM(H39))&gt;0</formula>
    </cfRule>
  </conditionalFormatting>
  <conditionalFormatting sqref="H41">
    <cfRule type="expression" dxfId="9866" priority="124">
      <formula>D41="- Select EU funder -"</formula>
    </cfRule>
  </conditionalFormatting>
  <conditionalFormatting sqref="H41">
    <cfRule type="expression" dxfId="9865" priority="125">
      <formula>D41&lt;&gt;"- Select EU funder -"</formula>
    </cfRule>
  </conditionalFormatting>
  <conditionalFormatting sqref="H41">
    <cfRule type="notContainsBlanks" dxfId="9864" priority="123">
      <formula>LEN(TRIM(H41))&gt;0</formula>
    </cfRule>
  </conditionalFormatting>
  <conditionalFormatting sqref="H43">
    <cfRule type="expression" dxfId="9863" priority="121">
      <formula>D43="- Select EU funder -"</formula>
    </cfRule>
  </conditionalFormatting>
  <conditionalFormatting sqref="H43">
    <cfRule type="expression" dxfId="9862" priority="122">
      <formula>D43&lt;&gt;"- Select EU funder -"</formula>
    </cfRule>
  </conditionalFormatting>
  <conditionalFormatting sqref="H43">
    <cfRule type="notContainsBlanks" dxfId="9861" priority="120">
      <formula>LEN(TRIM(H43))&gt;0</formula>
    </cfRule>
  </conditionalFormatting>
  <conditionalFormatting sqref="F50">
    <cfRule type="expression" dxfId="9860" priority="108">
      <formula>D50="Select or Enter US federal funder"</formula>
    </cfRule>
  </conditionalFormatting>
  <conditionalFormatting sqref="F50">
    <cfRule type="expression" dxfId="9859" priority="109">
      <formula>D50&lt;&gt;"Select or Enter US federal funder"</formula>
    </cfRule>
  </conditionalFormatting>
  <conditionalFormatting sqref="F50">
    <cfRule type="notContainsBlanks" dxfId="9858" priority="107">
      <formula>LEN(TRIM(F50))&gt;0</formula>
    </cfRule>
  </conditionalFormatting>
  <conditionalFormatting sqref="F52">
    <cfRule type="expression" dxfId="9857" priority="105">
      <formula>D52="Select or Enter US federal funder"</formula>
    </cfRule>
  </conditionalFormatting>
  <conditionalFormatting sqref="F52">
    <cfRule type="expression" dxfId="9856" priority="106">
      <formula>D52&lt;&gt;"Select or Enter US federal funder"</formula>
    </cfRule>
  </conditionalFormatting>
  <conditionalFormatting sqref="F52">
    <cfRule type="notContainsBlanks" dxfId="9855" priority="104">
      <formula>LEN(TRIM(F52))&gt;0</formula>
    </cfRule>
  </conditionalFormatting>
  <conditionalFormatting sqref="H48">
    <cfRule type="expression" dxfId="9854" priority="102">
      <formula>D48="Select or Enter US federal funder"</formula>
    </cfRule>
  </conditionalFormatting>
  <conditionalFormatting sqref="H48">
    <cfRule type="expression" dxfId="9853" priority="103">
      <formula>D48&lt;&gt;"Select or Enter US federal funder"</formula>
    </cfRule>
  </conditionalFormatting>
  <conditionalFormatting sqref="H48">
    <cfRule type="notContainsBlanks" dxfId="9852" priority="101">
      <formula>LEN(TRIM(H48))&gt;0</formula>
    </cfRule>
  </conditionalFormatting>
  <conditionalFormatting sqref="H50">
    <cfRule type="expression" dxfId="9851" priority="99">
      <formula>D50="Select or Enter US federal funder"</formula>
    </cfRule>
  </conditionalFormatting>
  <conditionalFormatting sqref="H50">
    <cfRule type="expression" dxfId="9850" priority="100">
      <formula>D50&lt;&gt;"Select or Enter US federal funder"</formula>
    </cfRule>
  </conditionalFormatting>
  <conditionalFormatting sqref="H50">
    <cfRule type="notContainsBlanks" dxfId="9849" priority="98">
      <formula>LEN(TRIM(H50))&gt;0</formula>
    </cfRule>
  </conditionalFormatting>
  <conditionalFormatting sqref="H52">
    <cfRule type="expression" dxfId="9848" priority="96">
      <formula>D52="Select or Enter US federal funder"</formula>
    </cfRule>
  </conditionalFormatting>
  <conditionalFormatting sqref="H52">
    <cfRule type="expression" dxfId="9847" priority="97">
      <formula>D52&lt;&gt;"Select or Enter US federal funder"</formula>
    </cfRule>
  </conditionalFormatting>
  <conditionalFormatting sqref="H52">
    <cfRule type="notContainsBlanks" dxfId="9846" priority="95">
      <formula>LEN(TRIM(H52))&gt;0</formula>
    </cfRule>
  </conditionalFormatting>
  <conditionalFormatting sqref="J48">
    <cfRule type="expression" dxfId="9845" priority="93">
      <formula>$D48="Select or Enter US federal funder"</formula>
    </cfRule>
  </conditionalFormatting>
  <conditionalFormatting sqref="J48">
    <cfRule type="expression" dxfId="9844" priority="94">
      <formula>$D48&lt;&gt;"Select or Enter US federal funder"</formula>
    </cfRule>
  </conditionalFormatting>
  <conditionalFormatting sqref="J48">
    <cfRule type="notContainsBlanks" dxfId="9843" priority="92">
      <formula>LEN(TRIM(J48))&gt;0</formula>
    </cfRule>
  </conditionalFormatting>
  <conditionalFormatting sqref="J50">
    <cfRule type="expression" dxfId="9842" priority="90">
      <formula>$D50="Select or Enter US federal funder"</formula>
    </cfRule>
  </conditionalFormatting>
  <conditionalFormatting sqref="J50">
    <cfRule type="expression" dxfId="9841" priority="91">
      <formula>$D50&lt;&gt;"Select or Enter US federal funder"</formula>
    </cfRule>
  </conditionalFormatting>
  <conditionalFormatting sqref="J50">
    <cfRule type="notContainsBlanks" dxfId="9840" priority="89">
      <formula>LEN(TRIM(J50))&gt;0</formula>
    </cfRule>
  </conditionalFormatting>
  <conditionalFormatting sqref="J52">
    <cfRule type="expression" dxfId="9839" priority="87">
      <formula>$D52="Select or Enter US federal funder"</formula>
    </cfRule>
  </conditionalFormatting>
  <conditionalFormatting sqref="J52">
    <cfRule type="expression" dxfId="9838" priority="88">
      <formula>$D52&lt;&gt;"Select or Enter US federal funder"</formula>
    </cfRule>
  </conditionalFormatting>
  <conditionalFormatting sqref="J52">
    <cfRule type="notContainsBlanks" dxfId="9837" priority="86">
      <formula>LEN(TRIM(J52))&gt;0</formula>
    </cfRule>
  </conditionalFormatting>
  <conditionalFormatting sqref="L52">
    <cfRule type="expression" dxfId="9836" priority="84">
      <formula>$D52="Select or Enter US federal funder"</formula>
    </cfRule>
  </conditionalFormatting>
  <conditionalFormatting sqref="L52">
    <cfRule type="expression" dxfId="9835" priority="85">
      <formula>$D52&lt;&gt;"Select or Enter US federal funder"</formula>
    </cfRule>
  </conditionalFormatting>
  <conditionalFormatting sqref="L52">
    <cfRule type="notContainsBlanks" dxfId="9834" priority="83">
      <formula>LEN(TRIM(L52))&gt;0</formula>
    </cfRule>
  </conditionalFormatting>
  <conditionalFormatting sqref="L50">
    <cfRule type="expression" dxfId="9833" priority="81">
      <formula>$D50="Select or Enter US federal funder"</formula>
    </cfRule>
  </conditionalFormatting>
  <conditionalFormatting sqref="L50">
    <cfRule type="expression" dxfId="9832" priority="82">
      <formula>$D50&lt;&gt;"Select or Enter US federal funder"</formula>
    </cfRule>
  </conditionalFormatting>
  <conditionalFormatting sqref="L50">
    <cfRule type="notContainsBlanks" dxfId="9831" priority="80">
      <formula>LEN(TRIM(L50))&gt;0</formula>
    </cfRule>
  </conditionalFormatting>
  <conditionalFormatting sqref="L48">
    <cfRule type="expression" dxfId="9830" priority="79">
      <formula>$D48="Select or Enter US federal funder"</formula>
    </cfRule>
  </conditionalFormatting>
  <conditionalFormatting sqref="L48">
    <cfRule type="expression" dxfId="9829" priority="587">
      <formula>$D48&lt;&gt;"Select or Enter US federal funder"</formula>
    </cfRule>
  </conditionalFormatting>
  <conditionalFormatting sqref="L48">
    <cfRule type="notContainsBlanks" dxfId="9828" priority="77">
      <formula>LEN(TRIM(L48))&gt;0</formula>
    </cfRule>
  </conditionalFormatting>
  <conditionalFormatting sqref="O48">
    <cfRule type="expression" dxfId="9827" priority="66">
      <formula>$D48="Select or Enter US federal funder"</formula>
    </cfRule>
  </conditionalFormatting>
  <conditionalFormatting sqref="O48">
    <cfRule type="expression" dxfId="9826" priority="67">
      <formula>$D48&lt;&gt;"Select or Enter US federal funder"</formula>
    </cfRule>
  </conditionalFormatting>
  <conditionalFormatting sqref="O48">
    <cfRule type="notContainsBlanks" dxfId="9825" priority="65">
      <formula>LEN(TRIM(O48))&gt;0</formula>
    </cfRule>
  </conditionalFormatting>
  <conditionalFormatting sqref="O50">
    <cfRule type="expression" dxfId="9824" priority="63">
      <formula>$D50="Select or Enter US federal funder"</formula>
    </cfRule>
  </conditionalFormatting>
  <conditionalFormatting sqref="O50">
    <cfRule type="expression" dxfId="9823" priority="64">
      <formula>$D50&lt;&gt;"Select or Enter US federal funder"</formula>
    </cfRule>
  </conditionalFormatting>
  <conditionalFormatting sqref="O50">
    <cfRule type="notContainsBlanks" dxfId="9822" priority="62">
      <formula>LEN(TRIM(O50))&gt;0</formula>
    </cfRule>
  </conditionalFormatting>
  <conditionalFormatting sqref="O52">
    <cfRule type="expression" dxfId="9821" priority="60">
      <formula>$D52="Select or Enter US federal funder"</formula>
    </cfRule>
  </conditionalFormatting>
  <conditionalFormatting sqref="O52">
    <cfRule type="expression" dxfId="9820" priority="61">
      <formula>$D52&lt;&gt;"Select or Enter US federal funder"</formula>
    </cfRule>
  </conditionalFormatting>
  <conditionalFormatting sqref="O52">
    <cfRule type="notContainsBlanks" dxfId="9819" priority="59">
      <formula>LEN(TRIM(O52))&gt;0</formula>
    </cfRule>
  </conditionalFormatting>
  <conditionalFormatting sqref="F58">
    <cfRule type="expression" dxfId="9818" priority="57">
      <formula>$D58="Select or Enter other funder"</formula>
    </cfRule>
  </conditionalFormatting>
  <conditionalFormatting sqref="F58">
    <cfRule type="expression" dxfId="9817" priority="58">
      <formula>$D58&lt;&gt;"Select or Enter other funder"</formula>
    </cfRule>
  </conditionalFormatting>
  <conditionalFormatting sqref="F58">
    <cfRule type="notContainsBlanks" dxfId="9816" priority="56">
      <formula>LEN(TRIM(F58))&gt;0</formula>
    </cfRule>
  </conditionalFormatting>
  <conditionalFormatting sqref="F60">
    <cfRule type="expression" dxfId="9815" priority="54">
      <formula>$D60="Select or Enter other funder"</formula>
    </cfRule>
  </conditionalFormatting>
  <conditionalFormatting sqref="F60">
    <cfRule type="expression" dxfId="9814" priority="55">
      <formula>$D60&lt;&gt;"Select or Enter other funder"</formula>
    </cfRule>
  </conditionalFormatting>
  <conditionalFormatting sqref="F60">
    <cfRule type="notContainsBlanks" dxfId="9813" priority="53">
      <formula>LEN(TRIM(F60))&gt;0</formula>
    </cfRule>
  </conditionalFormatting>
  <conditionalFormatting sqref="F62">
    <cfRule type="expression" dxfId="9812" priority="51">
      <formula>$D62="Select or Enter other funder"</formula>
    </cfRule>
  </conditionalFormatting>
  <conditionalFormatting sqref="F62">
    <cfRule type="expression" dxfId="9811" priority="52">
      <formula>$D62&lt;&gt;"Select or Enter other funder"</formula>
    </cfRule>
  </conditionalFormatting>
  <conditionalFormatting sqref="F62">
    <cfRule type="notContainsBlanks" dxfId="9810" priority="50">
      <formula>LEN(TRIM(F62))&gt;0</formula>
    </cfRule>
  </conditionalFormatting>
  <conditionalFormatting sqref="H58">
    <cfRule type="expression" dxfId="9809" priority="48">
      <formula>$D58="Select or Enter other funder"</formula>
    </cfRule>
  </conditionalFormatting>
  <conditionalFormatting sqref="H58">
    <cfRule type="expression" dxfId="9808" priority="49">
      <formula>$D58&lt;&gt;"Select or Enter other funder"</formula>
    </cfRule>
  </conditionalFormatting>
  <conditionalFormatting sqref="H58">
    <cfRule type="notContainsBlanks" dxfId="9807" priority="47">
      <formula>LEN(TRIM(H58))&gt;0</formula>
    </cfRule>
  </conditionalFormatting>
  <conditionalFormatting sqref="H60">
    <cfRule type="expression" dxfId="9806" priority="45">
      <formula>$D60="Select or Enter other funder"</formula>
    </cfRule>
  </conditionalFormatting>
  <conditionalFormatting sqref="H60">
    <cfRule type="expression" dxfId="9805" priority="46">
      <formula>$D60&lt;&gt;"Select or Enter other funder"</formula>
    </cfRule>
  </conditionalFormatting>
  <conditionalFormatting sqref="H60">
    <cfRule type="notContainsBlanks" dxfId="9804" priority="44">
      <formula>LEN(TRIM(H60))&gt;0</formula>
    </cfRule>
  </conditionalFormatting>
  <conditionalFormatting sqref="H62">
    <cfRule type="expression" dxfId="9803" priority="42">
      <formula>$D62="Select or Enter other funder"</formula>
    </cfRule>
  </conditionalFormatting>
  <conditionalFormatting sqref="H62">
    <cfRule type="expression" dxfId="9802" priority="43">
      <formula>$D62&lt;&gt;"Select or Enter other funder"</formula>
    </cfRule>
  </conditionalFormatting>
  <conditionalFormatting sqref="H62">
    <cfRule type="notContainsBlanks" dxfId="9801" priority="41">
      <formula>LEN(TRIM(H62))&gt;0</formula>
    </cfRule>
  </conditionalFormatting>
  <conditionalFormatting sqref="J58">
    <cfRule type="expression" dxfId="9800" priority="39">
      <formula>$D58="Select or Enter other funder"</formula>
    </cfRule>
  </conditionalFormatting>
  <conditionalFormatting sqref="J58">
    <cfRule type="expression" dxfId="9799" priority="40">
      <formula>$D58&lt;&gt;"Select or Enter other funder"</formula>
    </cfRule>
  </conditionalFormatting>
  <conditionalFormatting sqref="J58">
    <cfRule type="notContainsBlanks" dxfId="9798" priority="38">
      <formula>LEN(TRIM(J58))&gt;0</formula>
    </cfRule>
  </conditionalFormatting>
  <conditionalFormatting sqref="J60">
    <cfRule type="expression" dxfId="9797" priority="36">
      <formula>$D60="Select or Enter other funder"</formula>
    </cfRule>
  </conditionalFormatting>
  <conditionalFormatting sqref="J60">
    <cfRule type="expression" dxfId="9796" priority="37">
      <formula>$D60&lt;&gt;"Select or Enter other funder"</formula>
    </cfRule>
  </conditionalFormatting>
  <conditionalFormatting sqref="J60">
    <cfRule type="notContainsBlanks" dxfId="9795" priority="35">
      <formula>LEN(TRIM(J60))&gt;0</formula>
    </cfRule>
  </conditionalFormatting>
  <conditionalFormatting sqref="J62">
    <cfRule type="expression" dxfId="9794" priority="33">
      <formula>$D62="Select or Enter other funder"</formula>
    </cfRule>
  </conditionalFormatting>
  <conditionalFormatting sqref="J62">
    <cfRule type="expression" dxfId="9793" priority="34">
      <formula>$D62&lt;&gt;"Select or Enter other funder"</formula>
    </cfRule>
  </conditionalFormatting>
  <conditionalFormatting sqref="J62">
    <cfRule type="notContainsBlanks" dxfId="9792" priority="32">
      <formula>LEN(TRIM(J62))&gt;0</formula>
    </cfRule>
  </conditionalFormatting>
  <conditionalFormatting sqref="L58">
    <cfRule type="expression" dxfId="9791" priority="30">
      <formula>$D58="Select or Enter other funder"</formula>
    </cfRule>
  </conditionalFormatting>
  <conditionalFormatting sqref="L58">
    <cfRule type="expression" dxfId="9790" priority="31">
      <formula>$D58&lt;&gt;"Select or Enter other funder"</formula>
    </cfRule>
  </conditionalFormatting>
  <conditionalFormatting sqref="L58">
    <cfRule type="notContainsBlanks" dxfId="9789" priority="29">
      <formula>LEN(TRIM(L58))&gt;0</formula>
    </cfRule>
  </conditionalFormatting>
  <conditionalFormatting sqref="L60">
    <cfRule type="expression" dxfId="9788" priority="27">
      <formula>$D60="Select or Enter other funder"</formula>
    </cfRule>
  </conditionalFormatting>
  <conditionalFormatting sqref="L60">
    <cfRule type="expression" dxfId="9787" priority="28">
      <formula>$D60&lt;&gt;"Select or Enter other funder"</formula>
    </cfRule>
  </conditionalFormatting>
  <conditionalFormatting sqref="L60">
    <cfRule type="notContainsBlanks" dxfId="9786" priority="26">
      <formula>LEN(TRIM(L60))&gt;0</formula>
    </cfRule>
  </conditionalFormatting>
  <conditionalFormatting sqref="L62">
    <cfRule type="expression" dxfId="9785" priority="24">
      <formula>$D62="Select or Enter other funder"</formula>
    </cfRule>
  </conditionalFormatting>
  <conditionalFormatting sqref="L62">
    <cfRule type="expression" dxfId="9784" priority="25">
      <formula>$D62&lt;&gt;"Select or Enter other funder"</formula>
    </cfRule>
  </conditionalFormatting>
  <conditionalFormatting sqref="L62">
    <cfRule type="notContainsBlanks" dxfId="9783" priority="23">
      <formula>LEN(TRIM(L62))&gt;0</formula>
    </cfRule>
  </conditionalFormatting>
  <conditionalFormatting sqref="O58">
    <cfRule type="expression" dxfId="9782" priority="21">
      <formula>$D58="Select or Enter other funder"</formula>
    </cfRule>
  </conditionalFormatting>
  <conditionalFormatting sqref="O58">
    <cfRule type="expression" dxfId="9781" priority="22">
      <formula>$D58&lt;&gt;"Select or Enter other funder"</formula>
    </cfRule>
  </conditionalFormatting>
  <conditionalFormatting sqref="O58">
    <cfRule type="notContainsBlanks" dxfId="9780" priority="20">
      <formula>LEN(TRIM(O58))&gt;0</formula>
    </cfRule>
  </conditionalFormatting>
  <conditionalFormatting sqref="O60">
    <cfRule type="expression" dxfId="9779" priority="18">
      <formula>$D60="Select or Enter other funder"</formula>
    </cfRule>
  </conditionalFormatting>
  <conditionalFormatting sqref="O60">
    <cfRule type="expression" dxfId="9778" priority="19">
      <formula>$D60&lt;&gt;"Select or Enter other funder"</formula>
    </cfRule>
  </conditionalFormatting>
  <conditionalFormatting sqref="O60">
    <cfRule type="notContainsBlanks" dxfId="9777" priority="17">
      <formula>LEN(TRIM(O60))&gt;0</formula>
    </cfRule>
  </conditionalFormatting>
  <conditionalFormatting sqref="O62">
    <cfRule type="expression" dxfId="9776" priority="15">
      <formula>$D62="Select or Enter other funder"</formula>
    </cfRule>
  </conditionalFormatting>
  <conditionalFormatting sqref="O62">
    <cfRule type="expression" dxfId="9775" priority="16">
      <formula>$D62&lt;&gt;"Select or Enter other funder"</formula>
    </cfRule>
  </conditionalFormatting>
  <conditionalFormatting sqref="O62">
    <cfRule type="notContainsBlanks" dxfId="9774" priority="14">
      <formula>LEN(TRIM(O62))&gt;0</formula>
    </cfRule>
  </conditionalFormatting>
  <conditionalFormatting sqref="O68">
    <cfRule type="expression" dxfId="9773" priority="5" stopIfTrue="1">
      <formula>L68="- Select work type -"</formula>
    </cfRule>
  </conditionalFormatting>
  <conditionalFormatting sqref="O68">
    <cfRule type="expression" dxfId="9772" priority="6">
      <formula>L68&lt;&gt;"- Select work type -"</formula>
    </cfRule>
  </conditionalFormatting>
  <conditionalFormatting sqref="O68">
    <cfRule type="notContainsBlanks" dxfId="9771" priority="4" stopIfTrue="1">
      <formula>LEN(TRIM(O68))&gt;0</formula>
    </cfRule>
  </conditionalFormatting>
  <conditionalFormatting sqref="O72">
    <cfRule type="expression" dxfId="9770" priority="2" stopIfTrue="1">
      <formula>L72="- Select work type -"</formula>
    </cfRule>
  </conditionalFormatting>
  <conditionalFormatting sqref="O72">
    <cfRule type="expression" dxfId="9769" priority="3">
      <formula>L72&lt;&gt;"- Select work type -"</formula>
    </cfRule>
  </conditionalFormatting>
  <conditionalFormatting sqref="O72">
    <cfRule type="notContainsBlanks" dxfId="9768" priority="1" stopIfTrue="1">
      <formula>LEN(TRIM(O72))&gt;0</formula>
    </cfRule>
  </conditionalFormatting>
  <dataValidations count="9">
    <dataValidation type="list" allowBlank="1" showInputMessage="1" sqref="J13">
      <formula1>Month</formula1>
    </dataValidation>
    <dataValidation type="list" allowBlank="1" showInputMessage="1" sqref="J9">
      <formula1>HOURS</formula1>
    </dataValidation>
    <dataValidation type="list" allowBlank="1" showInputMessage="1" sqref="D13">
      <formula1>ROLE</formula1>
    </dataValidation>
    <dataValidation type="list" allowBlank="1" showInputMessage="1" showErrorMessage="1" sqref="L70:M70 L72:M72 L68:M68">
      <formula1>NON_PROJECT_WORK</formula1>
    </dataValidation>
    <dataValidation type="list" allowBlank="1" showInputMessage="1" showErrorMessage="1" sqref="J15 D17">
      <formula1>Year</formula1>
    </dataValidation>
    <dataValidation type="list" allowBlank="1" showInputMessage="1" sqref="D48 D50 D52">
      <formula1>USFED</formula1>
    </dataValidation>
    <dataValidation type="list" allowBlank="1" showInputMessage="1" sqref="D58 D60 D62">
      <formula1>OTHER_FUNDERS</formula1>
    </dataValidation>
    <dataValidation type="list" allowBlank="1" showInputMessage="1" sqref="D24 D26 D28 D30 D32">
      <formula1>UKRI</formula1>
    </dataValidation>
    <dataValidation type="list" allowBlank="1" showInputMessage="1" sqref="D37 D39 D41 D43">
      <formula1>EU_FUNDERS</formula1>
    </dataValidation>
  </dataValidations>
  <pageMargins left="0.25" right="0.25" top="0.5" bottom="0.25" header="0.3" footer="0.3"/>
  <pageSetup paperSize="9" scale="47" orientation="portrait" horizontalDpi="0" verticalDpi="0"/>
  <headerFooter>
    <oddHeader>&amp;C&amp;K000000&amp;A&amp;R&amp;K000000&amp;D</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G406"/>
  <sheetViews>
    <sheetView showGridLines="0" showRowColHeaders="0" showRuler="0" topLeftCell="A263" zoomScale="68" zoomScaleNormal="100" zoomScalePageLayoutView="87" workbookViewId="0">
      <selection activeCell="B263" sqref="B263:W263"/>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'Employee and project details'!J13</f>
        <v>July</v>
      </c>
      <c r="E11" s="158"/>
      <c r="F11" s="160"/>
      <c r="G11" s="32"/>
      <c r="H11" s="32" t="s">
        <v>95</v>
      </c>
      <c r="I11" s="33"/>
      <c r="J11" s="157">
        <f>'Employee and project details'!J15</f>
        <v>2022</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44743</v>
      </c>
      <c r="S21" s="199">
        <f>DATE(YEAR(R21),MONTH(R21),DAY(R21)+7)</f>
        <v>44750</v>
      </c>
      <c r="T21" s="199">
        <f t="shared" ref="T21" si="0">DATE(YEAR(S21),MONTH(S21),DAY(S21)+7)</f>
        <v>44757</v>
      </c>
      <c r="U21" s="199">
        <f t="shared" ref="U21" si="1">DATE(YEAR(T21),MONTH(T21),DAY(T21)+7)</f>
        <v>44764</v>
      </c>
      <c r="V21" s="199">
        <f t="shared" ref="V21" si="2">DATE(YEAR(U21),MONTH(U21),DAY(U21)+7)</f>
        <v>44771</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44749</v>
      </c>
      <c r="S22" s="199">
        <f>DATE(YEAR(S21),MONTH(S21),DAY(S21)+6)</f>
        <v>44756</v>
      </c>
      <c r="T22" s="199">
        <f>DATE(YEAR(T21),MONTH(T21),DAY(T21)+6)</f>
        <v>44763</v>
      </c>
      <c r="U22" s="199">
        <f>DATE(YEAR(U21),MONTH(U21),DAY(U21)+6)</f>
        <v>44770</v>
      </c>
      <c r="V22" s="199">
        <f>$Z$260</f>
        <v>44773</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44743</v>
      </c>
      <c r="S34" s="199">
        <f t="shared" ref="S34:V34" si="3">S$21</f>
        <v>44750</v>
      </c>
      <c r="T34" s="199">
        <f t="shared" si="3"/>
        <v>44757</v>
      </c>
      <c r="U34" s="199">
        <f t="shared" si="3"/>
        <v>44764</v>
      </c>
      <c r="V34" s="199">
        <f t="shared" si="3"/>
        <v>44771</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44749</v>
      </c>
      <c r="S35" s="199">
        <f t="shared" ref="S35:V35" si="4">S$22</f>
        <v>44756</v>
      </c>
      <c r="T35" s="199">
        <f t="shared" si="4"/>
        <v>44763</v>
      </c>
      <c r="U35" s="199">
        <f t="shared" si="4"/>
        <v>44770</v>
      </c>
      <c r="V35" s="199">
        <f t="shared" si="4"/>
        <v>44773</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44743</v>
      </c>
      <c r="S91" s="199">
        <f t="shared" ref="S91:V91" si="5">S$21</f>
        <v>44750</v>
      </c>
      <c r="T91" s="199">
        <f t="shared" si="5"/>
        <v>44757</v>
      </c>
      <c r="U91" s="199">
        <f t="shared" si="5"/>
        <v>44764</v>
      </c>
      <c r="V91" s="199">
        <f t="shared" si="5"/>
        <v>44771</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44749</v>
      </c>
      <c r="S92" s="199">
        <f t="shared" ref="S92:V92" si="6">S$22</f>
        <v>44756</v>
      </c>
      <c r="T92" s="199">
        <f t="shared" si="6"/>
        <v>44763</v>
      </c>
      <c r="U92" s="199">
        <f t="shared" si="6"/>
        <v>44770</v>
      </c>
      <c r="V92" s="199">
        <f t="shared" si="6"/>
        <v>44773</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7">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8">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9">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10">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11">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2">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3">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4">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5">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6">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7">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8">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9">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20">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21">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2">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3">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4">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5">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6">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7">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8">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9">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30">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31">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2">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3">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4">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5">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6">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7">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8">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9">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40">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41">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2">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3">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4">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5">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6">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7">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8">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9">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50">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51">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2">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3">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4">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5">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6">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7">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8">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9">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60">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61">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2">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44743</v>
      </c>
      <c r="S218" s="199">
        <f t="shared" ref="S218:V218" si="63">S$21</f>
        <v>44750</v>
      </c>
      <c r="T218" s="199">
        <f t="shared" si="63"/>
        <v>44757</v>
      </c>
      <c r="U218" s="199">
        <f t="shared" si="63"/>
        <v>44764</v>
      </c>
      <c r="V218" s="199">
        <f t="shared" si="63"/>
        <v>44771</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44749</v>
      </c>
      <c r="S219" s="199">
        <f t="shared" ref="S219:V219" si="64">S$22</f>
        <v>44756</v>
      </c>
      <c r="T219" s="199">
        <f t="shared" si="64"/>
        <v>44763</v>
      </c>
      <c r="U219" s="199">
        <f t="shared" si="64"/>
        <v>44770</v>
      </c>
      <c r="V219" s="199">
        <f t="shared" si="64"/>
        <v>44773</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44743</v>
      </c>
      <c r="S231" s="199">
        <f t="shared" ref="S231:V231" si="65">S$21</f>
        <v>44750</v>
      </c>
      <c r="T231" s="199">
        <f t="shared" si="65"/>
        <v>44757</v>
      </c>
      <c r="U231" s="199">
        <f t="shared" si="65"/>
        <v>44764</v>
      </c>
      <c r="V231" s="199">
        <f t="shared" si="65"/>
        <v>44771</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44749</v>
      </c>
      <c r="S232" s="199">
        <f t="shared" ref="S232:V232" si="66">S$22</f>
        <v>44756</v>
      </c>
      <c r="T232" s="199">
        <f t="shared" si="66"/>
        <v>44763</v>
      </c>
      <c r="U232" s="199">
        <f t="shared" si="66"/>
        <v>44770</v>
      </c>
      <c r="V232" s="199">
        <f t="shared" si="66"/>
        <v>44773</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44743</v>
      </c>
      <c r="S244" s="199">
        <f t="shared" ref="S244:V244" si="67">S$21</f>
        <v>44750</v>
      </c>
      <c r="T244" s="199">
        <f t="shared" si="67"/>
        <v>44757</v>
      </c>
      <c r="U244" s="199">
        <f t="shared" si="67"/>
        <v>44764</v>
      </c>
      <c r="V244" s="199">
        <f t="shared" si="67"/>
        <v>44771</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44749</v>
      </c>
      <c r="S245" s="199">
        <f t="shared" ref="S245:V245" si="68">S$22</f>
        <v>44756</v>
      </c>
      <c r="T245" s="199">
        <f t="shared" si="68"/>
        <v>44763</v>
      </c>
      <c r="U245" s="199">
        <f t="shared" si="68"/>
        <v>44770</v>
      </c>
      <c r="V245" s="199">
        <f t="shared" si="68"/>
        <v>44773</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44743</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44773</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21</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July</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2022</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July</v>
      </c>
      <c r="C293" s="146"/>
      <c r="D293" s="106">
        <f>J11</f>
        <v>2022</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9">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9"/>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9"/>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9"/>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9"/>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9"/>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9"/>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9"/>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9"/>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9"/>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9"/>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9"/>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9"/>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9"/>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9"/>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9"/>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9"/>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9"/>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9"/>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9"/>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9"/>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9"/>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9"/>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9"/>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70">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70"/>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70"/>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70"/>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70"/>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70"/>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70"/>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70"/>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70"/>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70"/>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70"/>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70"/>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70"/>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70"/>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71">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71"/>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71"/>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71"/>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71"/>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71"/>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71"/>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71"/>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71"/>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71"/>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71"/>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71"/>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71"/>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71"/>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2">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2"/>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2"/>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2"/>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2"/>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2"/>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2"/>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2"/>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2"/>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2"/>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2"/>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2"/>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2"/>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2"/>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2"/>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2"/>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2"/>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2"/>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2"/>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2"/>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2"/>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2"/>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2"/>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2"/>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2"/>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2"/>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2"/>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2"/>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2"/>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F2:W2"/>
    <mergeCell ref="B6:P6"/>
    <mergeCell ref="B8:W8"/>
    <mergeCell ref="B4:W4"/>
    <mergeCell ref="R17:W17"/>
    <mergeCell ref="B17:P17"/>
    <mergeCell ref="B19:P19"/>
    <mergeCell ref="B34:B87"/>
    <mergeCell ref="B32:P32"/>
    <mergeCell ref="B21:B30"/>
    <mergeCell ref="AI259:AJ259"/>
    <mergeCell ref="Y32:Y34"/>
    <mergeCell ref="R32:W32"/>
    <mergeCell ref="B91:B214"/>
    <mergeCell ref="R89:W89"/>
    <mergeCell ref="B89:P89"/>
    <mergeCell ref="B216:P216"/>
    <mergeCell ref="R216:W216"/>
    <mergeCell ref="B229:P229"/>
    <mergeCell ref="R229:W229"/>
    <mergeCell ref="B242:P242"/>
    <mergeCell ref="R242:W242"/>
    <mergeCell ref="H266:N266"/>
    <mergeCell ref="H268:N268"/>
    <mergeCell ref="R266:U266"/>
    <mergeCell ref="B273:W273"/>
    <mergeCell ref="L284:N284"/>
    <mergeCell ref="B282:D282"/>
    <mergeCell ref="B284:D284"/>
    <mergeCell ref="F284:H284"/>
    <mergeCell ref="P284:Q284"/>
    <mergeCell ref="H270:N270"/>
    <mergeCell ref="R270:U270"/>
    <mergeCell ref="L282:N282"/>
    <mergeCell ref="F282:H282"/>
    <mergeCell ref="B278:W278"/>
    <mergeCell ref="P282:Q282"/>
    <mergeCell ref="B263:W263"/>
    <mergeCell ref="B218:B227"/>
    <mergeCell ref="J293:L293"/>
    <mergeCell ref="B290:W290"/>
    <mergeCell ref="B286:D286"/>
    <mergeCell ref="B288:D288"/>
    <mergeCell ref="B231:B240"/>
    <mergeCell ref="P286:Q286"/>
    <mergeCell ref="L288:N288"/>
    <mergeCell ref="P288:Q288"/>
    <mergeCell ref="L286:N286"/>
    <mergeCell ref="F286:H286"/>
    <mergeCell ref="F288:H288"/>
    <mergeCell ref="B262:W262"/>
    <mergeCell ref="B280:W280"/>
    <mergeCell ref="B244:B253"/>
  </mergeCells>
  <conditionalFormatting sqref="V21:V22 V24 V28 V47 V34:V35 V91:V92 V218:V219 V231:V232 V244:V245">
    <cfRule type="expression" dxfId="9767" priority="177" stopIfTrue="1">
      <formula>$Z$261&lt;21</formula>
    </cfRule>
  </conditionalFormatting>
  <conditionalFormatting sqref="D184">
    <cfRule type="containsText" dxfId="9766" priority="1468" stopIfTrue="1" operator="containsText" text="- Select EU funder -">
      <formula>NOT(ISERROR(SEARCH("- Select EU funder -",D184)))</formula>
    </cfRule>
  </conditionalFormatting>
  <conditionalFormatting sqref="D221">
    <cfRule type="containsText" dxfId="9765" priority="1467" stopIfTrue="1" operator="containsText" text="Select or Enter US federal funder">
      <formula>NOT(ISERROR(SEARCH("Select or Enter US federal funder",D221)))</formula>
    </cfRule>
  </conditionalFormatting>
  <conditionalFormatting sqref="D223">
    <cfRule type="containsText" dxfId="9764" priority="1466" stopIfTrue="1" operator="containsText" text="Select or Enter US federal funder">
      <formula>NOT(ISERROR(SEARCH("Select or Enter US federal funder",D223)))</formula>
    </cfRule>
  </conditionalFormatting>
  <conditionalFormatting sqref="D225">
    <cfRule type="containsText" dxfId="9763" priority="1465" stopIfTrue="1" operator="containsText" text="Select or Enter US federal funder">
      <formula>NOT(ISERROR(SEARCH("Select or Enter US federal funder",D225)))</formula>
    </cfRule>
  </conditionalFormatting>
  <conditionalFormatting sqref="D238">
    <cfRule type="containsText" dxfId="9762" priority="1462" stopIfTrue="1" operator="containsText" text="Select or Enter other funder">
      <formula>NOT(ISERROR(SEARCH("Select or Enter other funder",D238)))</formula>
    </cfRule>
  </conditionalFormatting>
  <conditionalFormatting sqref="D77">
    <cfRule type="containsText" dxfId="9761" priority="1437" stopIfTrue="1" operator="containsText" text="- Select UKRI funder -">
      <formula>NOT(ISERROR(SEARCH("- Select UKRI funder -",D77)))</formula>
    </cfRule>
  </conditionalFormatting>
  <conditionalFormatting sqref="F77">
    <cfRule type="expression" dxfId="9760" priority="1427" stopIfTrue="1">
      <formula>$D77="- Select UKRI funder -"</formula>
    </cfRule>
  </conditionalFormatting>
  <conditionalFormatting sqref="R26">
    <cfRule type="expression" dxfId="9759" priority="1315">
      <formula>N26="- Select type of leave -"</formula>
    </cfRule>
  </conditionalFormatting>
  <conditionalFormatting sqref="S26">
    <cfRule type="expression" dxfId="9758" priority="1314">
      <formula>N26="- Select type of leave -"</formula>
    </cfRule>
  </conditionalFormatting>
  <conditionalFormatting sqref="T26">
    <cfRule type="expression" dxfId="9757" priority="1313">
      <formula>N26="- Select type of leave -"</formula>
    </cfRule>
  </conditionalFormatting>
  <conditionalFormatting sqref="U26">
    <cfRule type="expression" dxfId="9756" priority="1312">
      <formula>N26="- Select type of leave -"</formula>
    </cfRule>
  </conditionalFormatting>
  <conditionalFormatting sqref="R28">
    <cfRule type="expression" dxfId="9755" priority="1310">
      <formula>N28="- Select type of leave -"</formula>
    </cfRule>
  </conditionalFormatting>
  <conditionalFormatting sqref="S28">
    <cfRule type="expression" dxfId="9754" priority="1309">
      <formula>N28="- Select type of leave -"</formula>
    </cfRule>
  </conditionalFormatting>
  <conditionalFormatting sqref="T28">
    <cfRule type="expression" dxfId="9753" priority="1308">
      <formula>N28="- Select type of leave -"</formula>
    </cfRule>
  </conditionalFormatting>
  <conditionalFormatting sqref="U28">
    <cfRule type="expression" dxfId="9752" priority="1307">
      <formula>N28="- Select type of leave -"</formula>
    </cfRule>
  </conditionalFormatting>
  <conditionalFormatting sqref="V28">
    <cfRule type="expression" dxfId="9751" priority="1306">
      <formula>N28="- Select type of leave -"</formula>
    </cfRule>
  </conditionalFormatting>
  <conditionalFormatting sqref="R24">
    <cfRule type="expression" dxfId="9750" priority="1305">
      <formula>N24="- Select type of leave -"</formula>
    </cfRule>
  </conditionalFormatting>
  <conditionalFormatting sqref="S24">
    <cfRule type="expression" dxfId="9749" priority="1304">
      <formula>N24="- Select type of leave -"</formula>
    </cfRule>
  </conditionalFormatting>
  <conditionalFormatting sqref="T24">
    <cfRule type="expression" dxfId="9748" priority="1303">
      <formula>N24="- Select type of leave -"</formula>
    </cfRule>
  </conditionalFormatting>
  <conditionalFormatting sqref="U24">
    <cfRule type="expression" dxfId="9747" priority="1302">
      <formula>N24="- Select type of leave -"</formula>
    </cfRule>
  </conditionalFormatting>
  <conditionalFormatting sqref="V24">
    <cfRule type="expression" dxfId="9746" priority="1301">
      <formula>N24="- Select type of leave -"</formula>
    </cfRule>
  </conditionalFormatting>
  <conditionalFormatting sqref="P26">
    <cfRule type="containsText" dxfId="9745" priority="1187" operator="containsText" text="- Select type of leave -">
      <formula>NOT(ISERROR(SEARCH("- Select type of leave -",P26)))</formula>
    </cfRule>
  </conditionalFormatting>
  <conditionalFormatting sqref="O26">
    <cfRule type="containsText" dxfId="9744" priority="1186" operator="containsText" text="- Select type of leave -">
      <formula>NOT(ISERROR(SEARCH("- Select type of leave -",O26)))</formula>
    </cfRule>
  </conditionalFormatting>
  <conditionalFormatting sqref="P24">
    <cfRule type="containsText" dxfId="9743" priority="1185" operator="containsText" text="- Select type of leave -">
      <formula>NOT(ISERROR(SEARCH("- Select type of leave -",P24)))</formula>
    </cfRule>
  </conditionalFormatting>
  <conditionalFormatting sqref="O24">
    <cfRule type="containsText" dxfId="9742" priority="1184" operator="containsText" text="- Select type of leave -">
      <formula>NOT(ISERROR(SEARCH("- Select type of leave -",O24)))</formula>
    </cfRule>
  </conditionalFormatting>
  <conditionalFormatting sqref="P28">
    <cfRule type="containsText" dxfId="9741" priority="1183" operator="containsText" text="- Select type of leave -">
      <formula>NOT(ISERROR(SEARCH("- Select type of leave -",P28)))</formula>
    </cfRule>
  </conditionalFormatting>
  <conditionalFormatting sqref="O28">
    <cfRule type="containsText" dxfId="9740" priority="1182" operator="containsText" text="- Select type of leave -">
      <formula>NOT(ISERROR(SEARCH("- Select type of leave -",O28)))</formula>
    </cfRule>
  </conditionalFormatting>
  <conditionalFormatting sqref="N37">
    <cfRule type="expression" dxfId="9739" priority="1179" stopIfTrue="1">
      <formula>$D$37="- Select UKRI funder -"</formula>
    </cfRule>
  </conditionalFormatting>
  <conditionalFormatting sqref="N37">
    <cfRule type="notContainsBlanks" dxfId="9738" priority="1180" stopIfTrue="1">
      <formula>LEN(TRIM(N37))&gt;0</formula>
    </cfRule>
  </conditionalFormatting>
  <conditionalFormatting sqref="N37">
    <cfRule type="expression" dxfId="9737" priority="1181">
      <formula>$W37&gt;0</formula>
    </cfRule>
  </conditionalFormatting>
  <conditionalFormatting sqref="H77">
    <cfRule type="expression" dxfId="9736" priority="1163" stopIfTrue="1">
      <formula>$D77="- Select UKRI funder -"</formula>
    </cfRule>
  </conditionalFormatting>
  <conditionalFormatting sqref="J77">
    <cfRule type="expression" dxfId="9735" priority="1162" stopIfTrue="1">
      <formula>$D77="- Select UKRI funder -"</formula>
    </cfRule>
  </conditionalFormatting>
  <conditionalFormatting sqref="L77">
    <cfRule type="expression" dxfId="9734" priority="1161" stopIfTrue="1">
      <formula>$D77="- Select UKRI funder -"</formula>
    </cfRule>
  </conditionalFormatting>
  <conditionalFormatting sqref="D67">
    <cfRule type="containsText" dxfId="9733" priority="1151" stopIfTrue="1" operator="containsText" text="- Select UKRI funder -">
      <formula>NOT(ISERROR(SEARCH("- Select UKRI funder -",D67)))</formula>
    </cfRule>
  </conditionalFormatting>
  <conditionalFormatting sqref="D57">
    <cfRule type="containsText" dxfId="9732" priority="1150" stopIfTrue="1" operator="containsText" text="- Select UKRI funder -">
      <formula>NOT(ISERROR(SEARCH("- Select UKRI funder -",D57)))</formula>
    </cfRule>
  </conditionalFormatting>
  <conditionalFormatting sqref="D47">
    <cfRule type="containsText" dxfId="9731" priority="1149" stopIfTrue="1" operator="containsText" text="- Select UKRI funder -">
      <formula>NOT(ISERROR(SEARCH("- Select UKRI funder -",D47)))</formula>
    </cfRule>
  </conditionalFormatting>
  <conditionalFormatting sqref="D37">
    <cfRule type="containsText" dxfId="9730" priority="1148" stopIfTrue="1" operator="containsText" text="- Select UKRI funder -">
      <formula>NOT(ISERROR(SEARCH("- Select UKRI funder -",D37)))</formula>
    </cfRule>
  </conditionalFormatting>
  <conditionalFormatting sqref="F67">
    <cfRule type="expression" dxfId="9729" priority="1147" stopIfTrue="1">
      <formula>$D67="- Select UKRI funder -"</formula>
    </cfRule>
  </conditionalFormatting>
  <conditionalFormatting sqref="F57">
    <cfRule type="expression" dxfId="9728" priority="1146" stopIfTrue="1">
      <formula>$D57="- Select UKRI funder -"</formula>
    </cfRule>
  </conditionalFormatting>
  <conditionalFormatting sqref="F47">
    <cfRule type="expression" dxfId="9727" priority="1145" stopIfTrue="1">
      <formula>$D47="- Select UKRI funder -"</formula>
    </cfRule>
  </conditionalFormatting>
  <conditionalFormatting sqref="F37">
    <cfRule type="expression" dxfId="9726" priority="1144" stopIfTrue="1">
      <formula>$D37="- Select UKRI funder -"</formula>
    </cfRule>
  </conditionalFormatting>
  <conditionalFormatting sqref="H37">
    <cfRule type="expression" dxfId="9725" priority="1143" stopIfTrue="1">
      <formula>$D37="- Select UKRI funder -"</formula>
    </cfRule>
  </conditionalFormatting>
  <conditionalFormatting sqref="H47">
    <cfRule type="expression" dxfId="9724" priority="1142" stopIfTrue="1">
      <formula>$D47="- Select UKRI funder -"</formula>
    </cfRule>
  </conditionalFormatting>
  <conditionalFormatting sqref="H57">
    <cfRule type="expression" dxfId="9723" priority="1141" stopIfTrue="1">
      <formula>$D57="- Select UKRI funder -"</formula>
    </cfRule>
  </conditionalFormatting>
  <conditionalFormatting sqref="H67">
    <cfRule type="expression" dxfId="9722" priority="1140" stopIfTrue="1">
      <formula>$D67="- Select UKRI funder -"</formula>
    </cfRule>
  </conditionalFormatting>
  <conditionalFormatting sqref="J67">
    <cfRule type="expression" dxfId="9721" priority="1139" stopIfTrue="1">
      <formula>$D67="- Select UKRI funder -"</formula>
    </cfRule>
  </conditionalFormatting>
  <conditionalFormatting sqref="J57">
    <cfRule type="expression" dxfId="9720" priority="1138" stopIfTrue="1">
      <formula>$D57="- Select UKRI funder -"</formula>
    </cfRule>
  </conditionalFormatting>
  <conditionalFormatting sqref="J47">
    <cfRule type="expression" dxfId="9719" priority="1137" stopIfTrue="1">
      <formula>$D47="- Select UKRI funder -"</formula>
    </cfRule>
  </conditionalFormatting>
  <conditionalFormatting sqref="J37">
    <cfRule type="expression" dxfId="9718" priority="1136" stopIfTrue="1">
      <formula>$D37="- Select UKRI funder -"</formula>
    </cfRule>
  </conditionalFormatting>
  <conditionalFormatting sqref="L37">
    <cfRule type="expression" dxfId="9717" priority="1135" stopIfTrue="1">
      <formula>$D37="- Select UKRI funder -"</formula>
    </cfRule>
  </conditionalFormatting>
  <conditionalFormatting sqref="L47">
    <cfRule type="expression" dxfId="9716" priority="1134" stopIfTrue="1">
      <formula>$D47="- Select UKRI funder -"</formula>
    </cfRule>
  </conditionalFormatting>
  <conditionalFormatting sqref="L57">
    <cfRule type="expression" dxfId="9715" priority="1133" stopIfTrue="1">
      <formula>$D57="- Select UKRI funder -"</formula>
    </cfRule>
  </conditionalFormatting>
  <conditionalFormatting sqref="L67">
    <cfRule type="expression" dxfId="9714" priority="1132" stopIfTrue="1">
      <formula>$D67="- Select UKRI funder -"</formula>
    </cfRule>
  </conditionalFormatting>
  <conditionalFormatting sqref="P37">
    <cfRule type="expression" dxfId="9713" priority="983" stopIfTrue="1">
      <formula>$D$37="- Select UKRI funder -"</formula>
    </cfRule>
    <cfRule type="notContainsBlanks" dxfId="9712" priority="1128" stopIfTrue="1">
      <formula>LEN(TRIM(P37))&gt;0</formula>
    </cfRule>
  </conditionalFormatting>
  <conditionalFormatting sqref="F184">
    <cfRule type="expression" dxfId="9711" priority="1127" stopIfTrue="1">
      <formula>$D184="- Select EU funder -"</formula>
    </cfRule>
  </conditionalFormatting>
  <conditionalFormatting sqref="H184">
    <cfRule type="expression" dxfId="9710" priority="1126" stopIfTrue="1">
      <formula>$D184="- Select EU funder -"</formula>
    </cfRule>
  </conditionalFormatting>
  <conditionalFormatting sqref="J184">
    <cfRule type="expression" dxfId="9709" priority="1125" stopIfTrue="1">
      <formula>$D184="- Select EU funder -"</formula>
    </cfRule>
  </conditionalFormatting>
  <conditionalFormatting sqref="L184">
    <cfRule type="expression" dxfId="9708" priority="1124" stopIfTrue="1">
      <formula>$D184="- Select EU funder -"</formula>
    </cfRule>
  </conditionalFormatting>
  <conditionalFormatting sqref="D154">
    <cfRule type="containsText" dxfId="9707" priority="1117" stopIfTrue="1" operator="containsText" text="- Select EU funder -">
      <formula>NOT(ISERROR(SEARCH("- Select EU funder -",D154)))</formula>
    </cfRule>
  </conditionalFormatting>
  <conditionalFormatting sqref="D124">
    <cfRule type="containsText" dxfId="9706" priority="1116" stopIfTrue="1" operator="containsText" text="- Select EU funder -">
      <formula>NOT(ISERROR(SEARCH("- Select EU funder -",D124)))</formula>
    </cfRule>
  </conditionalFormatting>
  <conditionalFormatting sqref="D94">
    <cfRule type="containsText" dxfId="9705" priority="1115" stopIfTrue="1" operator="containsText" text="- Select EU funder -">
      <formula>NOT(ISERROR(SEARCH("- Select EU funder -",D94)))</formula>
    </cfRule>
  </conditionalFormatting>
  <conditionalFormatting sqref="F94">
    <cfRule type="expression" dxfId="9704" priority="1114" stopIfTrue="1">
      <formula>$D94="- Select EU funder -"</formula>
    </cfRule>
  </conditionalFormatting>
  <conditionalFormatting sqref="F124">
    <cfRule type="expression" dxfId="9703" priority="1113" stopIfTrue="1">
      <formula>$D124="- Select EU funder -"</formula>
    </cfRule>
  </conditionalFormatting>
  <conditionalFormatting sqref="F154">
    <cfRule type="expression" dxfId="9702" priority="1112" stopIfTrue="1">
      <formula>$D154="- Select EU funder -"</formula>
    </cfRule>
  </conditionalFormatting>
  <conditionalFormatting sqref="H94">
    <cfRule type="expression" dxfId="9701" priority="1111" stopIfTrue="1">
      <formula>$D94="- Select EU funder -"</formula>
    </cfRule>
  </conditionalFormatting>
  <conditionalFormatting sqref="H124">
    <cfRule type="expression" dxfId="9700" priority="1110" stopIfTrue="1">
      <formula>$D124="- Select EU funder -"</formula>
    </cfRule>
  </conditionalFormatting>
  <conditionalFormatting sqref="H154">
    <cfRule type="expression" dxfId="9699" priority="1109" stopIfTrue="1">
      <formula>$D154="- Select EU funder -"</formula>
    </cfRule>
  </conditionalFormatting>
  <conditionalFormatting sqref="J94">
    <cfRule type="expression" dxfId="9698" priority="1108" stopIfTrue="1">
      <formula>$D94="- Select EU funder -"</formula>
    </cfRule>
  </conditionalFormatting>
  <conditionalFormatting sqref="J124">
    <cfRule type="expression" dxfId="9697" priority="1107" stopIfTrue="1">
      <formula>$D124="- Select EU funder -"</formula>
    </cfRule>
  </conditionalFormatting>
  <conditionalFormatting sqref="J154">
    <cfRule type="expression" dxfId="9696" priority="1106" stopIfTrue="1">
      <formula>$D154="- Select EU funder -"</formula>
    </cfRule>
  </conditionalFormatting>
  <conditionalFormatting sqref="L94">
    <cfRule type="expression" dxfId="9695" priority="1105" stopIfTrue="1">
      <formula>$D94="- Select EU funder -"</formula>
    </cfRule>
  </conditionalFormatting>
  <conditionalFormatting sqref="L124">
    <cfRule type="expression" dxfId="9694" priority="1104" stopIfTrue="1">
      <formula>$D124="- Select EU funder -"</formula>
    </cfRule>
  </conditionalFormatting>
  <conditionalFormatting sqref="L154">
    <cfRule type="expression" dxfId="9693" priority="1103" stopIfTrue="1">
      <formula>$D154="- Select EU funder -"</formula>
    </cfRule>
  </conditionalFormatting>
  <conditionalFormatting sqref="P47">
    <cfRule type="expression" dxfId="9692" priority="1100" stopIfTrue="1">
      <formula>$D$47="- Select UKRI funder -"</formula>
    </cfRule>
    <cfRule type="notContainsBlanks" dxfId="9691" priority="1101" stopIfTrue="1">
      <formula>LEN(TRIM(P47))&gt;0</formula>
    </cfRule>
  </conditionalFormatting>
  <conditionalFormatting sqref="P57">
    <cfRule type="expression" dxfId="9690" priority="1096" stopIfTrue="1">
      <formula>$D$57="- Select UKRI funder -"</formula>
    </cfRule>
    <cfRule type="notContainsBlanks" dxfId="9689" priority="1097" stopIfTrue="1">
      <formula>LEN(TRIM(P57))&gt;0</formula>
    </cfRule>
  </conditionalFormatting>
  <conditionalFormatting sqref="P67">
    <cfRule type="expression" dxfId="9688" priority="1094" stopIfTrue="1">
      <formula>$D$67="- Select UKRI funder -"</formula>
    </cfRule>
    <cfRule type="notContainsBlanks" dxfId="9687" priority="1095" stopIfTrue="1">
      <formula>LEN(TRIM(P67))&gt;0</formula>
    </cfRule>
  </conditionalFormatting>
  <conditionalFormatting sqref="P77">
    <cfRule type="expression" dxfId="9686" priority="1011" stopIfTrue="1">
      <formula>$D$77="- Select UKRI funder -"</formula>
    </cfRule>
    <cfRule type="notContainsBlanks" dxfId="9685" priority="1673" stopIfTrue="1">
      <formula>LEN(TRIM(P77))&gt;0</formula>
    </cfRule>
  </conditionalFormatting>
  <conditionalFormatting sqref="P79">
    <cfRule type="expression" dxfId="9684" priority="981" stopIfTrue="1">
      <formula>$D$77="- Select UKRI funder -"</formula>
    </cfRule>
    <cfRule type="notContainsBlanks" dxfId="9683" priority="982" stopIfTrue="1">
      <formula>LEN(TRIM(P79))&gt;0</formula>
    </cfRule>
  </conditionalFormatting>
  <conditionalFormatting sqref="P81">
    <cfRule type="expression" dxfId="9682" priority="979" stopIfTrue="1">
      <formula>$D$77="- Select UKRI funder -"</formula>
    </cfRule>
    <cfRule type="notContainsBlanks" dxfId="9681" priority="980" stopIfTrue="1">
      <formula>LEN(TRIM(P81))&gt;0</formula>
    </cfRule>
  </conditionalFormatting>
  <conditionalFormatting sqref="P83">
    <cfRule type="expression" dxfId="9680" priority="977" stopIfTrue="1">
      <formula>$D$77="- Select UKRI funder -"</formula>
    </cfRule>
    <cfRule type="notContainsBlanks" dxfId="9679" priority="978" stopIfTrue="1">
      <formula>LEN(TRIM(P83))&gt;0</formula>
    </cfRule>
  </conditionalFormatting>
  <conditionalFormatting sqref="P85">
    <cfRule type="expression" dxfId="9678" priority="975" stopIfTrue="1">
      <formula>$D$77="- Select UKRI funder -"</formula>
    </cfRule>
    <cfRule type="notContainsBlanks" dxfId="9677" priority="976" stopIfTrue="1">
      <formula>LEN(TRIM(P85))&gt;0</formula>
    </cfRule>
  </conditionalFormatting>
  <conditionalFormatting sqref="P69">
    <cfRule type="expression" dxfId="9676" priority="973" stopIfTrue="1">
      <formula>$D$67="- Select UKRI funder -"</formula>
    </cfRule>
    <cfRule type="notContainsBlanks" dxfId="9675" priority="974" stopIfTrue="1">
      <formula>LEN(TRIM(P69))&gt;0</formula>
    </cfRule>
  </conditionalFormatting>
  <conditionalFormatting sqref="P71">
    <cfRule type="expression" dxfId="9674" priority="971" stopIfTrue="1">
      <formula>$D$67="- Select UKRI funder -"</formula>
    </cfRule>
    <cfRule type="notContainsBlanks" dxfId="9673" priority="972" stopIfTrue="1">
      <formula>LEN(TRIM(P71))&gt;0</formula>
    </cfRule>
  </conditionalFormatting>
  <conditionalFormatting sqref="P73">
    <cfRule type="expression" dxfId="9672" priority="969" stopIfTrue="1">
      <formula>$D$67="- Select UKRI funder -"</formula>
    </cfRule>
    <cfRule type="notContainsBlanks" dxfId="9671" priority="970" stopIfTrue="1">
      <formula>LEN(TRIM(P73))&gt;0</formula>
    </cfRule>
  </conditionalFormatting>
  <conditionalFormatting sqref="P75">
    <cfRule type="expression" dxfId="9670" priority="967" stopIfTrue="1">
      <formula>$D$67="- Select UKRI funder -"</formula>
    </cfRule>
    <cfRule type="notContainsBlanks" dxfId="9669" priority="968" stopIfTrue="1">
      <formula>LEN(TRIM(P75))&gt;0</formula>
    </cfRule>
  </conditionalFormatting>
  <conditionalFormatting sqref="P59">
    <cfRule type="expression" dxfId="9668" priority="965" stopIfTrue="1">
      <formula>$D$57="- Select UKRI funder -"</formula>
    </cfRule>
    <cfRule type="notContainsBlanks" dxfId="9667" priority="966" stopIfTrue="1">
      <formula>LEN(TRIM(P59))&gt;0</formula>
    </cfRule>
  </conditionalFormatting>
  <conditionalFormatting sqref="P61">
    <cfRule type="expression" dxfId="9666" priority="963" stopIfTrue="1">
      <formula>$D$57="- Select UKRI funder -"</formula>
    </cfRule>
    <cfRule type="notContainsBlanks" dxfId="9665" priority="964" stopIfTrue="1">
      <formula>LEN(TRIM(P61))&gt;0</formula>
    </cfRule>
  </conditionalFormatting>
  <conditionalFormatting sqref="P63">
    <cfRule type="expression" dxfId="9664" priority="961" stopIfTrue="1">
      <formula>$D$57="- Select UKRI funder -"</formula>
    </cfRule>
    <cfRule type="notContainsBlanks" dxfId="9663" priority="962" stopIfTrue="1">
      <formula>LEN(TRIM(P63))&gt;0</formula>
    </cfRule>
  </conditionalFormatting>
  <conditionalFormatting sqref="P65">
    <cfRule type="expression" dxfId="9662" priority="959" stopIfTrue="1">
      <formula>$D$57="- Select UKRI funder -"</formula>
    </cfRule>
    <cfRule type="notContainsBlanks" dxfId="9661" priority="960" stopIfTrue="1">
      <formula>LEN(TRIM(P65))&gt;0</formula>
    </cfRule>
  </conditionalFormatting>
  <conditionalFormatting sqref="P49">
    <cfRule type="expression" dxfId="9660" priority="957" stopIfTrue="1">
      <formula>$D$47="- Select UKRI funder -"</formula>
    </cfRule>
    <cfRule type="notContainsBlanks" dxfId="9659" priority="958" stopIfTrue="1">
      <formula>LEN(TRIM(P49))&gt;0</formula>
    </cfRule>
  </conditionalFormatting>
  <conditionalFormatting sqref="P51">
    <cfRule type="expression" dxfId="9658" priority="955" stopIfTrue="1">
      <formula>$D$47="- Select UKRI funder -"</formula>
    </cfRule>
    <cfRule type="notContainsBlanks" dxfId="9657" priority="956" stopIfTrue="1">
      <formula>LEN(TRIM(P51))&gt;0</formula>
    </cfRule>
  </conditionalFormatting>
  <conditionalFormatting sqref="P53">
    <cfRule type="expression" dxfId="9656" priority="953" stopIfTrue="1">
      <formula>$D$47="- Select UKRI funder -"</formula>
    </cfRule>
    <cfRule type="notContainsBlanks" dxfId="9655" priority="954" stopIfTrue="1">
      <formula>LEN(TRIM(P53))&gt;0</formula>
    </cfRule>
  </conditionalFormatting>
  <conditionalFormatting sqref="P55">
    <cfRule type="expression" dxfId="9654" priority="951" stopIfTrue="1">
      <formula>$D$47="- Select UKRI funder -"</formula>
    </cfRule>
    <cfRule type="notContainsBlanks" dxfId="9653" priority="952" stopIfTrue="1">
      <formula>LEN(TRIM(P55))&gt;0</formula>
    </cfRule>
  </conditionalFormatting>
  <conditionalFormatting sqref="P39">
    <cfRule type="expression" dxfId="9652" priority="949" stopIfTrue="1">
      <formula>$D$37="- Select UKRI funder -"</formula>
    </cfRule>
    <cfRule type="notContainsBlanks" dxfId="9651" priority="950" stopIfTrue="1">
      <formula>LEN(TRIM(P39))&gt;0</formula>
    </cfRule>
  </conditionalFormatting>
  <conditionalFormatting sqref="P41">
    <cfRule type="expression" dxfId="9650" priority="947" stopIfTrue="1">
      <formula>$D$37="- Select UKRI funder -"</formula>
    </cfRule>
    <cfRule type="notContainsBlanks" dxfId="9649" priority="948" stopIfTrue="1">
      <formula>LEN(TRIM(P41))&gt;0</formula>
    </cfRule>
  </conditionalFormatting>
  <conditionalFormatting sqref="P43">
    <cfRule type="expression" dxfId="9648" priority="945" stopIfTrue="1">
      <formula>$D$37="- Select UKRI funder -"</formula>
    </cfRule>
    <cfRule type="notContainsBlanks" dxfId="9647" priority="946" stopIfTrue="1">
      <formula>LEN(TRIM(P43))&gt;0</formula>
    </cfRule>
  </conditionalFormatting>
  <conditionalFormatting sqref="P45">
    <cfRule type="expression" dxfId="9646" priority="943" stopIfTrue="1">
      <formula>$D$37="- Select UKRI funder -"</formula>
    </cfRule>
    <cfRule type="notContainsBlanks" dxfId="9645" priority="944" stopIfTrue="1">
      <formula>LEN(TRIM(P45))&gt;0</formula>
    </cfRule>
  </conditionalFormatting>
  <conditionalFormatting sqref="R47:V47">
    <cfRule type="expression" dxfId="9644" priority="1188">
      <formula>$D$47="- Select UKRI funder -"</formula>
    </cfRule>
  </conditionalFormatting>
  <conditionalFormatting sqref="V49">
    <cfRule type="expression" dxfId="9643" priority="868" stopIfTrue="1">
      <formula>$Z$261&lt;21</formula>
    </cfRule>
  </conditionalFormatting>
  <conditionalFormatting sqref="R49:V49">
    <cfRule type="expression" dxfId="9642" priority="869">
      <formula>$D$47="- Select UKRI funder -"</formula>
    </cfRule>
  </conditionalFormatting>
  <conditionalFormatting sqref="V51">
    <cfRule type="expression" dxfId="9641" priority="866" stopIfTrue="1">
      <formula>$Z$261&lt;21</formula>
    </cfRule>
  </conditionalFormatting>
  <conditionalFormatting sqref="R51:V51">
    <cfRule type="expression" dxfId="9640" priority="867">
      <formula>$D$47="- Select UKRI funder -"</formula>
    </cfRule>
  </conditionalFormatting>
  <conditionalFormatting sqref="V53">
    <cfRule type="expression" dxfId="9639" priority="864" stopIfTrue="1">
      <formula>$Z$261&lt;21</formula>
    </cfRule>
  </conditionalFormatting>
  <conditionalFormatting sqref="R53:V53">
    <cfRule type="expression" dxfId="9638" priority="865">
      <formula>$D$47="- Select UKRI funder -"</formula>
    </cfRule>
  </conditionalFormatting>
  <conditionalFormatting sqref="V55">
    <cfRule type="expression" dxfId="9637" priority="862" stopIfTrue="1">
      <formula>$Z$261&lt;21</formula>
    </cfRule>
  </conditionalFormatting>
  <conditionalFormatting sqref="R55:V55">
    <cfRule type="expression" dxfId="9636" priority="863">
      <formula>$D$47="- Select UKRI funder -"</formula>
    </cfRule>
  </conditionalFormatting>
  <conditionalFormatting sqref="V37">
    <cfRule type="expression" dxfId="9635" priority="860" stopIfTrue="1">
      <formula>$Z$261&lt;21</formula>
    </cfRule>
  </conditionalFormatting>
  <conditionalFormatting sqref="R37:V37">
    <cfRule type="expression" dxfId="9634" priority="861">
      <formula>$D$37="- Select UKRI funder -"</formula>
    </cfRule>
  </conditionalFormatting>
  <conditionalFormatting sqref="V39">
    <cfRule type="expression" dxfId="9633" priority="858" stopIfTrue="1">
      <formula>$Z$261&lt;21</formula>
    </cfRule>
  </conditionalFormatting>
  <conditionalFormatting sqref="R39:V39">
    <cfRule type="expression" dxfId="9632" priority="859">
      <formula>$D$37="- Select UKRI funder -"</formula>
    </cfRule>
  </conditionalFormatting>
  <conditionalFormatting sqref="V41">
    <cfRule type="expression" dxfId="9631" priority="856" stopIfTrue="1">
      <formula>$Z$261&lt;21</formula>
    </cfRule>
  </conditionalFormatting>
  <conditionalFormatting sqref="R41:V41">
    <cfRule type="expression" dxfId="9630" priority="857">
      <formula>$D$37="- Select UKRI funder -"</formula>
    </cfRule>
  </conditionalFormatting>
  <conditionalFormatting sqref="V43">
    <cfRule type="expression" dxfId="9629" priority="854" stopIfTrue="1">
      <formula>$Z$261&lt;21</formula>
    </cfRule>
  </conditionalFormatting>
  <conditionalFormatting sqref="R43:V43">
    <cfRule type="expression" dxfId="9628" priority="855">
      <formula>$D$37="- Select UKRI funder -"</formula>
    </cfRule>
  </conditionalFormatting>
  <conditionalFormatting sqref="V45">
    <cfRule type="expression" dxfId="9627" priority="852" stopIfTrue="1">
      <formula>$Z$261&lt;21</formula>
    </cfRule>
  </conditionalFormatting>
  <conditionalFormatting sqref="R45:V45">
    <cfRule type="expression" dxfId="9626" priority="853">
      <formula>$D$37="- Select UKRI funder -"</formula>
    </cfRule>
  </conditionalFormatting>
  <conditionalFormatting sqref="V57">
    <cfRule type="expression" dxfId="9625" priority="850" stopIfTrue="1">
      <formula>$Z$261&lt;21</formula>
    </cfRule>
  </conditionalFormatting>
  <conditionalFormatting sqref="R57:V57">
    <cfRule type="expression" dxfId="9624" priority="851">
      <formula>$D$57="- Select UKRI funder -"</formula>
    </cfRule>
  </conditionalFormatting>
  <conditionalFormatting sqref="V59">
    <cfRule type="expression" dxfId="9623" priority="848" stopIfTrue="1">
      <formula>$Z$261&lt;21</formula>
    </cfRule>
  </conditionalFormatting>
  <conditionalFormatting sqref="R59:V59">
    <cfRule type="expression" dxfId="9622" priority="849">
      <formula>$D$57="- Select UKRI funder -"</formula>
    </cfRule>
  </conditionalFormatting>
  <conditionalFormatting sqref="V61">
    <cfRule type="expression" dxfId="9621" priority="846" stopIfTrue="1">
      <formula>$Z$261&lt;21</formula>
    </cfRule>
  </conditionalFormatting>
  <conditionalFormatting sqref="R61:V61">
    <cfRule type="expression" dxfId="9620" priority="847">
      <formula>$D$57="- Select UKRI funder -"</formula>
    </cfRule>
  </conditionalFormatting>
  <conditionalFormatting sqref="V63">
    <cfRule type="expression" dxfId="9619" priority="844" stopIfTrue="1">
      <formula>$Z$261&lt;21</formula>
    </cfRule>
  </conditionalFormatting>
  <conditionalFormatting sqref="R63:V63">
    <cfRule type="expression" dxfId="9618" priority="845">
      <formula>$D$57="- Select UKRI funder -"</formula>
    </cfRule>
  </conditionalFormatting>
  <conditionalFormatting sqref="V65">
    <cfRule type="expression" dxfId="9617" priority="842" stopIfTrue="1">
      <formula>$Z$261&lt;21</formula>
    </cfRule>
  </conditionalFormatting>
  <conditionalFormatting sqref="R65:V65">
    <cfRule type="expression" dxfId="9616" priority="843">
      <formula>$D$57="- Select UKRI funder -"</formula>
    </cfRule>
  </conditionalFormatting>
  <conditionalFormatting sqref="V67">
    <cfRule type="expression" dxfId="9615" priority="840" stopIfTrue="1">
      <formula>$Z$261&lt;21</formula>
    </cfRule>
  </conditionalFormatting>
  <conditionalFormatting sqref="R67:V67">
    <cfRule type="expression" dxfId="9614" priority="841">
      <formula>$D$67="- Select UKRI funder -"</formula>
    </cfRule>
  </conditionalFormatting>
  <conditionalFormatting sqref="V69">
    <cfRule type="expression" dxfId="9613" priority="838" stopIfTrue="1">
      <formula>$Z$261&lt;21</formula>
    </cfRule>
  </conditionalFormatting>
  <conditionalFormatting sqref="R69:V69">
    <cfRule type="expression" dxfId="9612" priority="839">
      <formula>$D$67="- Select UKRI funder -"</formula>
    </cfRule>
  </conditionalFormatting>
  <conditionalFormatting sqref="V71">
    <cfRule type="expression" dxfId="9611" priority="836" stopIfTrue="1">
      <formula>$Z$261&lt;21</formula>
    </cfRule>
  </conditionalFormatting>
  <conditionalFormatting sqref="R71:V71">
    <cfRule type="expression" dxfId="9610" priority="837">
      <formula>$D$67="- Select UKRI funder -"</formula>
    </cfRule>
  </conditionalFormatting>
  <conditionalFormatting sqref="V73">
    <cfRule type="expression" dxfId="9609" priority="834" stopIfTrue="1">
      <formula>$Z$261&lt;21</formula>
    </cfRule>
  </conditionalFormatting>
  <conditionalFormatting sqref="R73:V73">
    <cfRule type="expression" dxfId="9608" priority="835">
      <formula>$D$67="- Select UKRI funder -"</formula>
    </cfRule>
  </conditionalFormatting>
  <conditionalFormatting sqref="V75">
    <cfRule type="expression" dxfId="9607" priority="832" stopIfTrue="1">
      <formula>$Z$261&lt;21</formula>
    </cfRule>
  </conditionalFormatting>
  <conditionalFormatting sqref="R75:V75">
    <cfRule type="expression" dxfId="9606" priority="833">
      <formula>$D$67="- Select UKRI funder -"</formula>
    </cfRule>
  </conditionalFormatting>
  <conditionalFormatting sqref="V77">
    <cfRule type="expression" dxfId="9605" priority="830" stopIfTrue="1">
      <formula>$Z$261&lt;21</formula>
    </cfRule>
  </conditionalFormatting>
  <conditionalFormatting sqref="R77:V77">
    <cfRule type="expression" dxfId="9604" priority="831">
      <formula>$D$77="- Select UKRI funder -"</formula>
    </cfRule>
  </conditionalFormatting>
  <conditionalFormatting sqref="V79">
    <cfRule type="expression" dxfId="9603" priority="828" stopIfTrue="1">
      <formula>$Z$261&lt;21</formula>
    </cfRule>
  </conditionalFormatting>
  <conditionalFormatting sqref="R79:V79">
    <cfRule type="expression" dxfId="9602" priority="829">
      <formula>$D$77="- Select UKRI funder -"</formula>
    </cfRule>
  </conditionalFormatting>
  <conditionalFormatting sqref="V81">
    <cfRule type="expression" dxfId="9601" priority="826" stopIfTrue="1">
      <formula>$Z$261&lt;21</formula>
    </cfRule>
  </conditionalFormatting>
  <conditionalFormatting sqref="R81:V81">
    <cfRule type="expression" dxfId="9600" priority="827">
      <formula>$D$77="- Select UKRI funder -"</formula>
    </cfRule>
  </conditionalFormatting>
  <conditionalFormatting sqref="V83">
    <cfRule type="expression" dxfId="9599" priority="824" stopIfTrue="1">
      <formula>$Z$261&lt;21</formula>
    </cfRule>
  </conditionalFormatting>
  <conditionalFormatting sqref="R83:V83">
    <cfRule type="expression" dxfId="9598" priority="825">
      <formula>$D$77="- Select UKRI funder -"</formula>
    </cfRule>
  </conditionalFormatting>
  <conditionalFormatting sqref="V85">
    <cfRule type="expression" dxfId="9597" priority="822" stopIfTrue="1">
      <formula>$Z$261&lt;21</formula>
    </cfRule>
  </conditionalFormatting>
  <conditionalFormatting sqref="R85:V85">
    <cfRule type="expression" dxfId="9596" priority="823">
      <formula>$D$77="- Select UKRI funder -"</formula>
    </cfRule>
  </conditionalFormatting>
  <conditionalFormatting sqref="V94">
    <cfRule type="expression" dxfId="9595" priority="816" stopIfTrue="1">
      <formula>$Z$261&lt;21</formula>
    </cfRule>
  </conditionalFormatting>
  <conditionalFormatting sqref="R94:V94">
    <cfRule type="expression" dxfId="9594" priority="818">
      <formula>$D$94="- Select EU funder -"</formula>
    </cfRule>
  </conditionalFormatting>
  <conditionalFormatting sqref="Y37:Y258">
    <cfRule type="cellIs" dxfId="9593" priority="762" operator="greaterThan">
      <formula>$W37</formula>
    </cfRule>
    <cfRule type="cellIs" dxfId="9592" priority="763" operator="lessThan">
      <formula>$W37</formula>
    </cfRule>
  </conditionalFormatting>
  <conditionalFormatting sqref="N39">
    <cfRule type="expression" dxfId="9591" priority="759" stopIfTrue="1">
      <formula>$D$37="- Select UKRI funder -"</formula>
    </cfRule>
  </conditionalFormatting>
  <conditionalFormatting sqref="N39">
    <cfRule type="notContainsBlanks" dxfId="9590" priority="760" stopIfTrue="1">
      <formula>LEN(TRIM(N39))&gt;0</formula>
    </cfRule>
  </conditionalFormatting>
  <conditionalFormatting sqref="N39">
    <cfRule type="expression" dxfId="9589" priority="761">
      <formula>$W39&gt;0</formula>
    </cfRule>
  </conditionalFormatting>
  <conditionalFormatting sqref="N41">
    <cfRule type="expression" dxfId="9588" priority="756" stopIfTrue="1">
      <formula>$D$37="- Select UKRI funder -"</formula>
    </cfRule>
  </conditionalFormatting>
  <conditionalFormatting sqref="N41">
    <cfRule type="notContainsBlanks" dxfId="9587" priority="757" stopIfTrue="1">
      <formula>LEN(TRIM(N41))&gt;0</formula>
    </cfRule>
  </conditionalFormatting>
  <conditionalFormatting sqref="N41">
    <cfRule type="expression" dxfId="9586" priority="758">
      <formula>$W41&gt;0</formula>
    </cfRule>
  </conditionalFormatting>
  <conditionalFormatting sqref="N43">
    <cfRule type="expression" dxfId="9585" priority="753" stopIfTrue="1">
      <formula>$D$37="- Select UKRI funder -"</formula>
    </cfRule>
  </conditionalFormatting>
  <conditionalFormatting sqref="N43">
    <cfRule type="notContainsBlanks" dxfId="9584" priority="754" stopIfTrue="1">
      <formula>LEN(TRIM(N43))&gt;0</formula>
    </cfRule>
  </conditionalFormatting>
  <conditionalFormatting sqref="N43">
    <cfRule type="expression" dxfId="9583" priority="755">
      <formula>$W43&gt;0</formula>
    </cfRule>
  </conditionalFormatting>
  <conditionalFormatting sqref="N45">
    <cfRule type="expression" dxfId="9582" priority="750" stopIfTrue="1">
      <formula>$D$37="- Select UKRI funder -"</formula>
    </cfRule>
  </conditionalFormatting>
  <conditionalFormatting sqref="N45">
    <cfRule type="notContainsBlanks" dxfId="9581" priority="751" stopIfTrue="1">
      <formula>LEN(TRIM(N45))&gt;0</formula>
    </cfRule>
  </conditionalFormatting>
  <conditionalFormatting sqref="N45">
    <cfRule type="expression" dxfId="9580" priority="752">
      <formula>$W45&gt;0</formula>
    </cfRule>
  </conditionalFormatting>
  <conditionalFormatting sqref="N47">
    <cfRule type="expression" dxfId="9579" priority="747" stopIfTrue="1">
      <formula>$D$47="- Select UKRI funder -"</formula>
    </cfRule>
  </conditionalFormatting>
  <conditionalFormatting sqref="N47">
    <cfRule type="notContainsBlanks" dxfId="9578" priority="748" stopIfTrue="1">
      <formula>LEN(TRIM(N47))&gt;0</formula>
    </cfRule>
  </conditionalFormatting>
  <conditionalFormatting sqref="N47">
    <cfRule type="expression" dxfId="9577" priority="749">
      <formula>$W47&gt;0</formula>
    </cfRule>
  </conditionalFormatting>
  <conditionalFormatting sqref="N49">
    <cfRule type="expression" dxfId="9576" priority="741" stopIfTrue="1">
      <formula>$D$47="- Select UKRI funder -"</formula>
    </cfRule>
  </conditionalFormatting>
  <conditionalFormatting sqref="N49">
    <cfRule type="notContainsBlanks" dxfId="9575" priority="742" stopIfTrue="1">
      <formula>LEN(TRIM(N49))&gt;0</formula>
    </cfRule>
  </conditionalFormatting>
  <conditionalFormatting sqref="N49">
    <cfRule type="expression" dxfId="9574" priority="743">
      <formula>$W49&gt;0</formula>
    </cfRule>
  </conditionalFormatting>
  <conditionalFormatting sqref="N51">
    <cfRule type="expression" dxfId="9573" priority="738" stopIfTrue="1">
      <formula>$D$47="- Select UKRI funder -"</formula>
    </cfRule>
  </conditionalFormatting>
  <conditionalFormatting sqref="N51">
    <cfRule type="notContainsBlanks" dxfId="9572" priority="739" stopIfTrue="1">
      <formula>LEN(TRIM(N51))&gt;0</formula>
    </cfRule>
  </conditionalFormatting>
  <conditionalFormatting sqref="N51">
    <cfRule type="expression" dxfId="9571" priority="740">
      <formula>$W51&gt;0</formula>
    </cfRule>
  </conditionalFormatting>
  <conditionalFormatting sqref="N53">
    <cfRule type="expression" dxfId="9570" priority="735" stopIfTrue="1">
      <formula>$D$47="- Select UKRI funder -"</formula>
    </cfRule>
  </conditionalFormatting>
  <conditionalFormatting sqref="N53">
    <cfRule type="notContainsBlanks" dxfId="9569" priority="736" stopIfTrue="1">
      <formula>LEN(TRIM(N53))&gt;0</formula>
    </cfRule>
  </conditionalFormatting>
  <conditionalFormatting sqref="N53">
    <cfRule type="expression" dxfId="9568" priority="737">
      <formula>$W53&gt;0</formula>
    </cfRule>
  </conditionalFormatting>
  <conditionalFormatting sqref="N55">
    <cfRule type="expression" dxfId="9567" priority="729" stopIfTrue="1">
      <formula>$D$47="- Select UKRI funder -"</formula>
    </cfRule>
  </conditionalFormatting>
  <conditionalFormatting sqref="N55">
    <cfRule type="notContainsBlanks" dxfId="9566" priority="730" stopIfTrue="1">
      <formula>LEN(TRIM(N55))&gt;0</formula>
    </cfRule>
  </conditionalFormatting>
  <conditionalFormatting sqref="N55">
    <cfRule type="expression" dxfId="9565" priority="731">
      <formula>$W55&gt;0</formula>
    </cfRule>
  </conditionalFormatting>
  <conditionalFormatting sqref="N57">
    <cfRule type="expression" dxfId="9564" priority="726" stopIfTrue="1">
      <formula>$D$57="- Select UKRI funder -"</formula>
    </cfRule>
  </conditionalFormatting>
  <conditionalFormatting sqref="N57">
    <cfRule type="notContainsBlanks" dxfId="9563" priority="727" stopIfTrue="1">
      <formula>LEN(TRIM(N57))&gt;0</formula>
    </cfRule>
  </conditionalFormatting>
  <conditionalFormatting sqref="N57">
    <cfRule type="expression" dxfId="9562" priority="728">
      <formula>$W57&gt;0</formula>
    </cfRule>
  </conditionalFormatting>
  <conditionalFormatting sqref="N59">
    <cfRule type="expression" dxfId="9561" priority="723" stopIfTrue="1">
      <formula>$D$57="- Select UKRI funder -"</formula>
    </cfRule>
  </conditionalFormatting>
  <conditionalFormatting sqref="N59">
    <cfRule type="notContainsBlanks" dxfId="9560" priority="724" stopIfTrue="1">
      <formula>LEN(TRIM(N59))&gt;0</formula>
    </cfRule>
  </conditionalFormatting>
  <conditionalFormatting sqref="N59">
    <cfRule type="expression" dxfId="9559" priority="725">
      <formula>$W59&gt;0</formula>
    </cfRule>
  </conditionalFormatting>
  <conditionalFormatting sqref="N61">
    <cfRule type="expression" dxfId="9558" priority="717" stopIfTrue="1">
      <formula>$D$57="- Select UKRI funder -"</formula>
    </cfRule>
  </conditionalFormatting>
  <conditionalFormatting sqref="N61">
    <cfRule type="notContainsBlanks" dxfId="9557" priority="718" stopIfTrue="1">
      <formula>LEN(TRIM(N61))&gt;0</formula>
    </cfRule>
  </conditionalFormatting>
  <conditionalFormatting sqref="N61">
    <cfRule type="expression" dxfId="9556" priority="719">
      <formula>$W61&gt;0</formula>
    </cfRule>
  </conditionalFormatting>
  <conditionalFormatting sqref="N63">
    <cfRule type="expression" dxfId="9555" priority="714" stopIfTrue="1">
      <formula>$D$57="- Select UKRI funder -"</formula>
    </cfRule>
  </conditionalFormatting>
  <conditionalFormatting sqref="N63">
    <cfRule type="notContainsBlanks" dxfId="9554" priority="715" stopIfTrue="1">
      <formula>LEN(TRIM(N63))&gt;0</formula>
    </cfRule>
  </conditionalFormatting>
  <conditionalFormatting sqref="N63">
    <cfRule type="expression" dxfId="9553" priority="716">
      <formula>$W63&gt;0</formula>
    </cfRule>
  </conditionalFormatting>
  <conditionalFormatting sqref="N65">
    <cfRule type="expression" dxfId="9552" priority="711" stopIfTrue="1">
      <formula>$D$57="- Select UKRI funder -"</formula>
    </cfRule>
  </conditionalFormatting>
  <conditionalFormatting sqref="N65">
    <cfRule type="notContainsBlanks" dxfId="9551" priority="712" stopIfTrue="1">
      <formula>LEN(TRIM(N65))&gt;0</formula>
    </cfRule>
  </conditionalFormatting>
  <conditionalFormatting sqref="N65">
    <cfRule type="expression" dxfId="9550" priority="713">
      <formula>$W65&gt;0</formula>
    </cfRule>
  </conditionalFormatting>
  <conditionalFormatting sqref="N67">
    <cfRule type="expression" dxfId="9549" priority="706" stopIfTrue="1">
      <formula>$D$67="- Select UKRI funder -"</formula>
    </cfRule>
  </conditionalFormatting>
  <conditionalFormatting sqref="N67">
    <cfRule type="notContainsBlanks" dxfId="9548" priority="707" stopIfTrue="1">
      <formula>LEN(TRIM(N67))&gt;0</formula>
    </cfRule>
  </conditionalFormatting>
  <conditionalFormatting sqref="N67">
    <cfRule type="expression" dxfId="9547" priority="708">
      <formula>$W67&gt;0</formula>
    </cfRule>
  </conditionalFormatting>
  <conditionalFormatting sqref="N69">
    <cfRule type="expression" dxfId="9546" priority="703" stopIfTrue="1">
      <formula>$D$67="- Select UKRI funder -"</formula>
    </cfRule>
  </conditionalFormatting>
  <conditionalFormatting sqref="N69">
    <cfRule type="notContainsBlanks" dxfId="9545" priority="704" stopIfTrue="1">
      <formula>LEN(TRIM(N69))&gt;0</formula>
    </cfRule>
  </conditionalFormatting>
  <conditionalFormatting sqref="N69">
    <cfRule type="expression" dxfId="9544" priority="705">
      <formula>$W69&gt;0</formula>
    </cfRule>
  </conditionalFormatting>
  <conditionalFormatting sqref="N71">
    <cfRule type="expression" dxfId="9543" priority="700" stopIfTrue="1">
      <formula>$D$67="- Select UKRI funder -"</formula>
    </cfRule>
  </conditionalFormatting>
  <conditionalFormatting sqref="N71">
    <cfRule type="notContainsBlanks" dxfId="9542" priority="701" stopIfTrue="1">
      <formula>LEN(TRIM(N71))&gt;0</formula>
    </cfRule>
  </conditionalFormatting>
  <conditionalFormatting sqref="N71">
    <cfRule type="expression" dxfId="9541" priority="702">
      <formula>$W71&gt;0</formula>
    </cfRule>
  </conditionalFormatting>
  <conditionalFormatting sqref="N73">
    <cfRule type="expression" dxfId="9540" priority="697" stopIfTrue="1">
      <formula>$D$67="- Select UKRI funder -"</formula>
    </cfRule>
  </conditionalFormatting>
  <conditionalFormatting sqref="N73">
    <cfRule type="notContainsBlanks" dxfId="9539" priority="698" stopIfTrue="1">
      <formula>LEN(TRIM(N73))&gt;0</formula>
    </cfRule>
  </conditionalFormatting>
  <conditionalFormatting sqref="N73">
    <cfRule type="expression" dxfId="9538" priority="699">
      <formula>$W73&gt;0</formula>
    </cfRule>
  </conditionalFormatting>
  <conditionalFormatting sqref="N75">
    <cfRule type="expression" dxfId="9537" priority="694" stopIfTrue="1">
      <formula>$D$67="- Select UKRI funder -"</formula>
    </cfRule>
  </conditionalFormatting>
  <conditionalFormatting sqref="N75">
    <cfRule type="notContainsBlanks" dxfId="9536" priority="695" stopIfTrue="1">
      <formula>LEN(TRIM(N75))&gt;0</formula>
    </cfRule>
  </conditionalFormatting>
  <conditionalFormatting sqref="N75">
    <cfRule type="expression" dxfId="9535" priority="696">
      <formula>$W75&gt;0</formula>
    </cfRule>
  </conditionalFormatting>
  <conditionalFormatting sqref="N77">
    <cfRule type="expression" dxfId="9534" priority="691" stopIfTrue="1">
      <formula>$D$77="- Select UKRI funder -"</formula>
    </cfRule>
  </conditionalFormatting>
  <conditionalFormatting sqref="N77">
    <cfRule type="notContainsBlanks" dxfId="9533" priority="692" stopIfTrue="1">
      <formula>LEN(TRIM(N77))&gt;0</formula>
    </cfRule>
  </conditionalFormatting>
  <conditionalFormatting sqref="N77">
    <cfRule type="expression" dxfId="9532" priority="693">
      <formula>$W77&gt;0</formula>
    </cfRule>
  </conditionalFormatting>
  <conditionalFormatting sqref="N79">
    <cfRule type="expression" dxfId="9531" priority="688" stopIfTrue="1">
      <formula>$D$77="- Select UKRI funder -"</formula>
    </cfRule>
  </conditionalFormatting>
  <conditionalFormatting sqref="N79">
    <cfRule type="notContainsBlanks" dxfId="9530" priority="689" stopIfTrue="1">
      <formula>LEN(TRIM(N79))&gt;0</formula>
    </cfRule>
  </conditionalFormatting>
  <conditionalFormatting sqref="N79">
    <cfRule type="expression" dxfId="9529" priority="690">
      <formula>$W79&gt;0</formula>
    </cfRule>
  </conditionalFormatting>
  <conditionalFormatting sqref="N81">
    <cfRule type="expression" dxfId="9528" priority="685" stopIfTrue="1">
      <formula>$D$77="- Select UKRI funder -"</formula>
    </cfRule>
  </conditionalFormatting>
  <conditionalFormatting sqref="N81">
    <cfRule type="notContainsBlanks" dxfId="9527" priority="686" stopIfTrue="1">
      <formula>LEN(TRIM(N81))&gt;0</formula>
    </cfRule>
  </conditionalFormatting>
  <conditionalFormatting sqref="N81">
    <cfRule type="expression" dxfId="9526" priority="687">
      <formula>$W81&gt;0</formula>
    </cfRule>
  </conditionalFormatting>
  <conditionalFormatting sqref="N83">
    <cfRule type="expression" dxfId="9525" priority="682" stopIfTrue="1">
      <formula>$D$77="- Select UKRI funder -"</formula>
    </cfRule>
  </conditionalFormatting>
  <conditionalFormatting sqref="N83">
    <cfRule type="notContainsBlanks" dxfId="9524" priority="683" stopIfTrue="1">
      <formula>LEN(TRIM(N83))&gt;0</formula>
    </cfRule>
  </conditionalFormatting>
  <conditionalFormatting sqref="N83">
    <cfRule type="expression" dxfId="9523" priority="684">
      <formula>$W83&gt;0</formula>
    </cfRule>
  </conditionalFormatting>
  <conditionalFormatting sqref="N85">
    <cfRule type="expression" dxfId="9522" priority="679" stopIfTrue="1">
      <formula>$D$77="- Select UKRI funder -"</formula>
    </cfRule>
  </conditionalFormatting>
  <conditionalFormatting sqref="N85">
    <cfRule type="notContainsBlanks" dxfId="9521" priority="680" stopIfTrue="1">
      <formula>LEN(TRIM(N85))&gt;0</formula>
    </cfRule>
  </conditionalFormatting>
  <conditionalFormatting sqref="N85">
    <cfRule type="expression" dxfId="9520" priority="681">
      <formula>$W85&gt;0</formula>
    </cfRule>
  </conditionalFormatting>
  <conditionalFormatting sqref="V96">
    <cfRule type="expression" dxfId="9519" priority="677" stopIfTrue="1">
      <formula>$Z$261&lt;21</formula>
    </cfRule>
  </conditionalFormatting>
  <conditionalFormatting sqref="R96:V96">
    <cfRule type="expression" dxfId="9518" priority="678">
      <formula>$D$94="- Select EU funder -"</formula>
    </cfRule>
  </conditionalFormatting>
  <conditionalFormatting sqref="V98">
    <cfRule type="expression" dxfId="9517" priority="675" stopIfTrue="1">
      <formula>$Z$261&lt;21</formula>
    </cfRule>
  </conditionalFormatting>
  <conditionalFormatting sqref="R98:V98">
    <cfRule type="expression" dxfId="9516" priority="676">
      <formula>$D$94="- Select EU funder -"</formula>
    </cfRule>
  </conditionalFormatting>
  <conditionalFormatting sqref="V100">
    <cfRule type="expression" dxfId="9515" priority="673" stopIfTrue="1">
      <formula>$Z$261&lt;21</formula>
    </cfRule>
  </conditionalFormatting>
  <conditionalFormatting sqref="R100:V100">
    <cfRule type="expression" dxfId="9514" priority="674">
      <formula>$D$94="- Select EU funder -"</formula>
    </cfRule>
  </conditionalFormatting>
  <conditionalFormatting sqref="V102">
    <cfRule type="expression" dxfId="9513" priority="671" stopIfTrue="1">
      <formula>$Z$261&lt;21</formula>
    </cfRule>
  </conditionalFormatting>
  <conditionalFormatting sqref="R102:V102">
    <cfRule type="expression" dxfId="9512" priority="672">
      <formula>$D$94="- Select EU funder -"</formula>
    </cfRule>
  </conditionalFormatting>
  <conditionalFormatting sqref="V104">
    <cfRule type="expression" dxfId="9511" priority="669" stopIfTrue="1">
      <formula>$Z$261&lt;21</formula>
    </cfRule>
  </conditionalFormatting>
  <conditionalFormatting sqref="R104:V104">
    <cfRule type="expression" dxfId="9510" priority="670">
      <formula>$D$94="- Select EU funder -"</formula>
    </cfRule>
  </conditionalFormatting>
  <conditionalFormatting sqref="V106">
    <cfRule type="expression" dxfId="9509" priority="667" stopIfTrue="1">
      <formula>$Z$261&lt;21</formula>
    </cfRule>
  </conditionalFormatting>
  <conditionalFormatting sqref="R106:V106">
    <cfRule type="expression" dxfId="9508" priority="668">
      <formula>$D$94="- Select EU funder -"</formula>
    </cfRule>
  </conditionalFormatting>
  <conditionalFormatting sqref="V108">
    <cfRule type="expression" dxfId="9507" priority="665" stopIfTrue="1">
      <formula>$Z$261&lt;21</formula>
    </cfRule>
  </conditionalFormatting>
  <conditionalFormatting sqref="R108:V108">
    <cfRule type="expression" dxfId="9506" priority="666">
      <formula>$D$94="- Select EU funder -"</formula>
    </cfRule>
  </conditionalFormatting>
  <conditionalFormatting sqref="V110">
    <cfRule type="expression" dxfId="9505" priority="663" stopIfTrue="1">
      <formula>$Z$261&lt;21</formula>
    </cfRule>
  </conditionalFormatting>
  <conditionalFormatting sqref="R110:V110">
    <cfRule type="expression" dxfId="9504" priority="664">
      <formula>$D$94="- Select EU funder -"</formula>
    </cfRule>
  </conditionalFormatting>
  <conditionalFormatting sqref="V112">
    <cfRule type="expression" dxfId="9503" priority="661" stopIfTrue="1">
      <formula>$Z$261&lt;21</formula>
    </cfRule>
  </conditionalFormatting>
  <conditionalFormatting sqref="R112:V112">
    <cfRule type="expression" dxfId="9502" priority="662">
      <formula>$D$94="- Select EU funder -"</formula>
    </cfRule>
  </conditionalFormatting>
  <conditionalFormatting sqref="V114">
    <cfRule type="expression" dxfId="9501" priority="659" stopIfTrue="1">
      <formula>$Z$261&lt;21</formula>
    </cfRule>
  </conditionalFormatting>
  <conditionalFormatting sqref="R114:V114">
    <cfRule type="expression" dxfId="9500" priority="660">
      <formula>$D$94="- Select EU funder -"</formula>
    </cfRule>
  </conditionalFormatting>
  <conditionalFormatting sqref="V116">
    <cfRule type="expression" dxfId="9499" priority="657" stopIfTrue="1">
      <formula>$Z$261&lt;21</formula>
    </cfRule>
  </conditionalFormatting>
  <conditionalFormatting sqref="R116:V116">
    <cfRule type="expression" dxfId="9498" priority="658">
      <formula>$D$94="- Select EU funder -"</formula>
    </cfRule>
  </conditionalFormatting>
  <conditionalFormatting sqref="V118">
    <cfRule type="expression" dxfId="9497" priority="655" stopIfTrue="1">
      <formula>$Z$261&lt;21</formula>
    </cfRule>
  </conditionalFormatting>
  <conditionalFormatting sqref="R118:V118">
    <cfRule type="expression" dxfId="9496" priority="656">
      <formula>$D$94="- Select EU funder -"</formula>
    </cfRule>
  </conditionalFormatting>
  <conditionalFormatting sqref="V120">
    <cfRule type="expression" dxfId="9495" priority="653" stopIfTrue="1">
      <formula>$Z$261&lt;21</formula>
    </cfRule>
  </conditionalFormatting>
  <conditionalFormatting sqref="R120:V120">
    <cfRule type="expression" dxfId="9494" priority="654">
      <formula>$D$94="- Select EU funder -"</formula>
    </cfRule>
  </conditionalFormatting>
  <conditionalFormatting sqref="V122">
    <cfRule type="expression" dxfId="9493" priority="651" stopIfTrue="1">
      <formula>$Z$261&lt;21</formula>
    </cfRule>
  </conditionalFormatting>
  <conditionalFormatting sqref="R122:V122">
    <cfRule type="expression" dxfId="9492" priority="652">
      <formula>$D$94="- Select EU funder -"</formula>
    </cfRule>
  </conditionalFormatting>
  <conditionalFormatting sqref="V124">
    <cfRule type="expression" dxfId="9491" priority="649" stopIfTrue="1">
      <formula>$Z$261&lt;21</formula>
    </cfRule>
  </conditionalFormatting>
  <conditionalFormatting sqref="R124:V124">
    <cfRule type="expression" dxfId="9490" priority="650">
      <formula>$D$124="- Select EU funder -"</formula>
    </cfRule>
  </conditionalFormatting>
  <conditionalFormatting sqref="V126">
    <cfRule type="expression" dxfId="9489" priority="647" stopIfTrue="1">
      <formula>$Z$261&lt;21</formula>
    </cfRule>
  </conditionalFormatting>
  <conditionalFormatting sqref="R126:V126">
    <cfRule type="expression" dxfId="9488" priority="648">
      <formula>$D$124="- Select EU funder -"</formula>
    </cfRule>
  </conditionalFormatting>
  <conditionalFormatting sqref="V128">
    <cfRule type="expression" dxfId="9487" priority="645" stopIfTrue="1">
      <formula>$Z$261&lt;21</formula>
    </cfRule>
  </conditionalFormatting>
  <conditionalFormatting sqref="R128:V128">
    <cfRule type="expression" dxfId="9486" priority="646">
      <formula>$D$124="- Select EU funder -"</formula>
    </cfRule>
  </conditionalFormatting>
  <conditionalFormatting sqref="V130">
    <cfRule type="expression" dxfId="9485" priority="643" stopIfTrue="1">
      <formula>$Z$261&lt;21</formula>
    </cfRule>
  </conditionalFormatting>
  <conditionalFormatting sqref="R130:V130">
    <cfRule type="expression" dxfId="9484" priority="644">
      <formula>$D$124="- Select EU funder -"</formula>
    </cfRule>
  </conditionalFormatting>
  <conditionalFormatting sqref="V132">
    <cfRule type="expression" dxfId="9483" priority="641" stopIfTrue="1">
      <formula>$Z$261&lt;21</formula>
    </cfRule>
  </conditionalFormatting>
  <conditionalFormatting sqref="R132:V132">
    <cfRule type="expression" dxfId="9482" priority="642">
      <formula>$D$124="- Select EU funder -"</formula>
    </cfRule>
  </conditionalFormatting>
  <conditionalFormatting sqref="V134">
    <cfRule type="expression" dxfId="9481" priority="639" stopIfTrue="1">
      <formula>$Z$261&lt;21</formula>
    </cfRule>
  </conditionalFormatting>
  <conditionalFormatting sqref="R134:V134">
    <cfRule type="expression" dxfId="9480" priority="640">
      <formula>$D$124="- Select EU funder -"</formula>
    </cfRule>
  </conditionalFormatting>
  <conditionalFormatting sqref="V136">
    <cfRule type="expression" dxfId="9479" priority="637" stopIfTrue="1">
      <formula>$Z$261&lt;21</formula>
    </cfRule>
  </conditionalFormatting>
  <conditionalFormatting sqref="R136:V136">
    <cfRule type="expression" dxfId="9478" priority="638">
      <formula>$D$124="- Select EU funder -"</formula>
    </cfRule>
  </conditionalFormatting>
  <conditionalFormatting sqref="V138">
    <cfRule type="expression" dxfId="9477" priority="635" stopIfTrue="1">
      <formula>$Z$261&lt;21</formula>
    </cfRule>
  </conditionalFormatting>
  <conditionalFormatting sqref="R138:V138">
    <cfRule type="expression" dxfId="9476" priority="636">
      <formula>$D$124="- Select EU funder -"</formula>
    </cfRule>
  </conditionalFormatting>
  <conditionalFormatting sqref="V140">
    <cfRule type="expression" dxfId="9475" priority="633" stopIfTrue="1">
      <formula>$Z$261&lt;21</formula>
    </cfRule>
  </conditionalFormatting>
  <conditionalFormatting sqref="R140:V140">
    <cfRule type="expression" dxfId="9474" priority="634">
      <formula>$D$124="- Select EU funder -"</formula>
    </cfRule>
  </conditionalFormatting>
  <conditionalFormatting sqref="V142">
    <cfRule type="expression" dxfId="9473" priority="631" stopIfTrue="1">
      <formula>$Z$261&lt;21</formula>
    </cfRule>
  </conditionalFormatting>
  <conditionalFormatting sqref="R142:V142">
    <cfRule type="expression" dxfId="9472" priority="632">
      <formula>$D$124="- Select EU funder -"</formula>
    </cfRule>
  </conditionalFormatting>
  <conditionalFormatting sqref="V144">
    <cfRule type="expression" dxfId="9471" priority="629" stopIfTrue="1">
      <formula>$Z$261&lt;21</formula>
    </cfRule>
  </conditionalFormatting>
  <conditionalFormatting sqref="R144:V144">
    <cfRule type="expression" dxfId="9470" priority="630">
      <formula>$D$124="- Select EU funder -"</formula>
    </cfRule>
  </conditionalFormatting>
  <conditionalFormatting sqref="V146">
    <cfRule type="expression" dxfId="9469" priority="627" stopIfTrue="1">
      <formula>$Z$261&lt;21</formula>
    </cfRule>
  </conditionalFormatting>
  <conditionalFormatting sqref="R146:V146">
    <cfRule type="expression" dxfId="9468" priority="628">
      <formula>$D$124="- Select EU funder -"</formula>
    </cfRule>
  </conditionalFormatting>
  <conditionalFormatting sqref="V148">
    <cfRule type="expression" dxfId="9467" priority="625" stopIfTrue="1">
      <formula>$Z$261&lt;21</formula>
    </cfRule>
  </conditionalFormatting>
  <conditionalFormatting sqref="R148:V148">
    <cfRule type="expression" dxfId="9466" priority="626">
      <formula>$D$124="- Select EU funder -"</formula>
    </cfRule>
  </conditionalFormatting>
  <conditionalFormatting sqref="V150">
    <cfRule type="expression" dxfId="9465" priority="623" stopIfTrue="1">
      <formula>$Z$261&lt;21</formula>
    </cfRule>
  </conditionalFormatting>
  <conditionalFormatting sqref="R150:V150">
    <cfRule type="expression" dxfId="9464" priority="624">
      <formula>$D$124="- Select EU funder -"</formula>
    </cfRule>
  </conditionalFormatting>
  <conditionalFormatting sqref="V152">
    <cfRule type="expression" dxfId="9463" priority="621" stopIfTrue="1">
      <formula>$Z$261&lt;21</formula>
    </cfRule>
  </conditionalFormatting>
  <conditionalFormatting sqref="R152:V152">
    <cfRule type="expression" dxfId="9462" priority="622">
      <formula>$D$124="- Select EU funder -"</formula>
    </cfRule>
  </conditionalFormatting>
  <conditionalFormatting sqref="V154">
    <cfRule type="expression" dxfId="9461" priority="619" stopIfTrue="1">
      <formula>$Z$261&lt;21</formula>
    </cfRule>
  </conditionalFormatting>
  <conditionalFormatting sqref="R154:V154">
    <cfRule type="expression" dxfId="9460" priority="620">
      <formula>$D$154="- Select EU funder -"</formula>
    </cfRule>
  </conditionalFormatting>
  <conditionalFormatting sqref="V156">
    <cfRule type="expression" dxfId="9459" priority="617" stopIfTrue="1">
      <formula>$Z$261&lt;21</formula>
    </cfRule>
  </conditionalFormatting>
  <conditionalFormatting sqref="R156:V156">
    <cfRule type="expression" dxfId="9458" priority="618">
      <formula>$D$154="- Select EU funder -"</formula>
    </cfRule>
  </conditionalFormatting>
  <conditionalFormatting sqref="V158">
    <cfRule type="expression" dxfId="9457" priority="615" stopIfTrue="1">
      <formula>$Z$261&lt;21</formula>
    </cfRule>
  </conditionalFormatting>
  <conditionalFormatting sqref="R158:V158">
    <cfRule type="expression" dxfId="9456" priority="616">
      <formula>$D$154="- Select EU funder -"</formula>
    </cfRule>
  </conditionalFormatting>
  <conditionalFormatting sqref="V160">
    <cfRule type="expression" dxfId="9455" priority="613" stopIfTrue="1">
      <formula>$Z$261&lt;21</formula>
    </cfRule>
  </conditionalFormatting>
  <conditionalFormatting sqref="R160:V160">
    <cfRule type="expression" dxfId="9454" priority="614">
      <formula>$D$154="- Select EU funder -"</formula>
    </cfRule>
  </conditionalFormatting>
  <conditionalFormatting sqref="V162">
    <cfRule type="expression" dxfId="9453" priority="611" stopIfTrue="1">
      <formula>$Z$261&lt;21</formula>
    </cfRule>
  </conditionalFormatting>
  <conditionalFormatting sqref="R162:V162">
    <cfRule type="expression" dxfId="9452" priority="612">
      <formula>$D$154="- Select EU funder -"</formula>
    </cfRule>
  </conditionalFormatting>
  <conditionalFormatting sqref="V164">
    <cfRule type="expression" dxfId="9451" priority="609" stopIfTrue="1">
      <formula>$Z$261&lt;21</formula>
    </cfRule>
  </conditionalFormatting>
  <conditionalFormatting sqref="R164:V164">
    <cfRule type="expression" dxfId="9450" priority="610">
      <formula>$D$154="- Select EU funder -"</formula>
    </cfRule>
  </conditionalFormatting>
  <conditionalFormatting sqref="V166">
    <cfRule type="expression" dxfId="9449" priority="607" stopIfTrue="1">
      <formula>$Z$261&lt;21</formula>
    </cfRule>
  </conditionalFormatting>
  <conditionalFormatting sqref="R166:V166">
    <cfRule type="expression" dxfId="9448" priority="608">
      <formula>$D$154="- Select EU funder -"</formula>
    </cfRule>
  </conditionalFormatting>
  <conditionalFormatting sqref="V168">
    <cfRule type="expression" dxfId="9447" priority="605" stopIfTrue="1">
      <formula>$Z$261&lt;21</formula>
    </cfRule>
  </conditionalFormatting>
  <conditionalFormatting sqref="R168:V168">
    <cfRule type="expression" dxfId="9446" priority="606">
      <formula>$D$154="- Select EU funder -"</formula>
    </cfRule>
  </conditionalFormatting>
  <conditionalFormatting sqref="V170">
    <cfRule type="expression" dxfId="9445" priority="603" stopIfTrue="1">
      <formula>$Z$261&lt;21</formula>
    </cfRule>
  </conditionalFormatting>
  <conditionalFormatting sqref="R170:V170">
    <cfRule type="expression" dxfId="9444" priority="604">
      <formula>$D$154="- Select EU funder -"</formula>
    </cfRule>
  </conditionalFormatting>
  <conditionalFormatting sqref="V172">
    <cfRule type="expression" dxfId="9443" priority="601" stopIfTrue="1">
      <formula>$Z$261&lt;21</formula>
    </cfRule>
  </conditionalFormatting>
  <conditionalFormatting sqref="R172:V172">
    <cfRule type="expression" dxfId="9442" priority="602">
      <formula>$D$154="- Select EU funder -"</formula>
    </cfRule>
  </conditionalFormatting>
  <conditionalFormatting sqref="V174">
    <cfRule type="expression" dxfId="9441" priority="599" stopIfTrue="1">
      <formula>$Z$261&lt;21</formula>
    </cfRule>
  </conditionalFormatting>
  <conditionalFormatting sqref="R174:V174">
    <cfRule type="expression" dxfId="9440" priority="600">
      <formula>$D$154="- Select EU funder -"</formula>
    </cfRule>
  </conditionalFormatting>
  <conditionalFormatting sqref="V176">
    <cfRule type="expression" dxfId="9439" priority="597" stopIfTrue="1">
      <formula>$Z$261&lt;21</formula>
    </cfRule>
  </conditionalFormatting>
  <conditionalFormatting sqref="R176:V176">
    <cfRule type="expression" dxfId="9438" priority="598">
      <formula>$D$154="- Select EU funder -"</formula>
    </cfRule>
  </conditionalFormatting>
  <conditionalFormatting sqref="V178">
    <cfRule type="expression" dxfId="9437" priority="595" stopIfTrue="1">
      <formula>$Z$261&lt;21</formula>
    </cfRule>
  </conditionalFormatting>
  <conditionalFormatting sqref="R178:V178">
    <cfRule type="expression" dxfId="9436" priority="596">
      <formula>$D$154="- Select EU funder -"</formula>
    </cfRule>
  </conditionalFormatting>
  <conditionalFormatting sqref="V180">
    <cfRule type="expression" dxfId="9435" priority="593" stopIfTrue="1">
      <formula>$Z$261&lt;21</formula>
    </cfRule>
  </conditionalFormatting>
  <conditionalFormatting sqref="R180:V180">
    <cfRule type="expression" dxfId="9434" priority="594">
      <formula>$D$154="- Select EU funder -"</formula>
    </cfRule>
  </conditionalFormatting>
  <conditionalFormatting sqref="V182">
    <cfRule type="expression" dxfId="9433" priority="591" stopIfTrue="1">
      <formula>$Z$261&lt;21</formula>
    </cfRule>
  </conditionalFormatting>
  <conditionalFormatting sqref="R182:V182">
    <cfRule type="expression" dxfId="9432" priority="592">
      <formula>$D$154="- Select EU funder -"</formula>
    </cfRule>
  </conditionalFormatting>
  <conditionalFormatting sqref="V184">
    <cfRule type="expression" dxfId="9431" priority="589" stopIfTrue="1">
      <formula>$Z$261&lt;21</formula>
    </cfRule>
  </conditionalFormatting>
  <conditionalFormatting sqref="R184:V184">
    <cfRule type="expression" dxfId="9430" priority="590">
      <formula>$D$184="- Select EU funder -"</formula>
    </cfRule>
  </conditionalFormatting>
  <conditionalFormatting sqref="V186">
    <cfRule type="expression" dxfId="9429" priority="587" stopIfTrue="1">
      <formula>$Z$261&lt;21</formula>
    </cfRule>
  </conditionalFormatting>
  <conditionalFormatting sqref="R186:V186">
    <cfRule type="expression" dxfId="9428" priority="588">
      <formula>$D$184="- Select EU funder -"</formula>
    </cfRule>
  </conditionalFormatting>
  <conditionalFormatting sqref="V188">
    <cfRule type="expression" dxfId="9427" priority="585" stopIfTrue="1">
      <formula>$Z$261&lt;21</formula>
    </cfRule>
  </conditionalFormatting>
  <conditionalFormatting sqref="R188:V188">
    <cfRule type="expression" dxfId="9426" priority="586">
      <formula>$D$184="- Select EU funder -"</formula>
    </cfRule>
  </conditionalFormatting>
  <conditionalFormatting sqref="V190">
    <cfRule type="expression" dxfId="9425" priority="583" stopIfTrue="1">
      <formula>$Z$261&lt;21</formula>
    </cfRule>
  </conditionalFormatting>
  <conditionalFormatting sqref="R190:V190">
    <cfRule type="expression" dxfId="9424" priority="584">
      <formula>$D$184="- Select EU funder -"</formula>
    </cfRule>
  </conditionalFormatting>
  <conditionalFormatting sqref="V192">
    <cfRule type="expression" dxfId="9423" priority="581" stopIfTrue="1">
      <formula>$Z$261&lt;21</formula>
    </cfRule>
  </conditionalFormatting>
  <conditionalFormatting sqref="R192:V192">
    <cfRule type="expression" dxfId="9422" priority="582">
      <formula>$D$184="- Select EU funder -"</formula>
    </cfRule>
  </conditionalFormatting>
  <conditionalFormatting sqref="V194">
    <cfRule type="expression" dxfId="9421" priority="579" stopIfTrue="1">
      <formula>$Z$261&lt;21</formula>
    </cfRule>
  </conditionalFormatting>
  <conditionalFormatting sqref="R194:V194">
    <cfRule type="expression" dxfId="9420" priority="580">
      <formula>$D$184="- Select EU funder -"</formula>
    </cfRule>
  </conditionalFormatting>
  <conditionalFormatting sqref="V196">
    <cfRule type="expression" dxfId="9419" priority="577" stopIfTrue="1">
      <formula>$Z$261&lt;21</formula>
    </cfRule>
  </conditionalFormatting>
  <conditionalFormatting sqref="R196:V196">
    <cfRule type="expression" dxfId="9418" priority="578">
      <formula>$D$184="- Select EU funder -"</formula>
    </cfRule>
  </conditionalFormatting>
  <conditionalFormatting sqref="V198">
    <cfRule type="expression" dxfId="9417" priority="575" stopIfTrue="1">
      <formula>$Z$261&lt;21</formula>
    </cfRule>
  </conditionalFormatting>
  <conditionalFormatting sqref="R198:V198">
    <cfRule type="expression" dxfId="9416" priority="576">
      <formula>$D$184="- Select EU funder -"</formula>
    </cfRule>
  </conditionalFormatting>
  <conditionalFormatting sqref="V200">
    <cfRule type="expression" dxfId="9415" priority="573" stopIfTrue="1">
      <formula>$Z$261&lt;21</formula>
    </cfRule>
  </conditionalFormatting>
  <conditionalFormatting sqref="R200:V200">
    <cfRule type="expression" dxfId="9414" priority="574">
      <formula>$D$184="- Select EU funder -"</formula>
    </cfRule>
  </conditionalFormatting>
  <conditionalFormatting sqref="V202">
    <cfRule type="expression" dxfId="9413" priority="571" stopIfTrue="1">
      <formula>$Z$261&lt;21</formula>
    </cfRule>
  </conditionalFormatting>
  <conditionalFormatting sqref="R202:V202">
    <cfRule type="expression" dxfId="9412" priority="572">
      <formula>$D$184="- Select EU funder -"</formula>
    </cfRule>
  </conditionalFormatting>
  <conditionalFormatting sqref="V204">
    <cfRule type="expression" dxfId="9411" priority="569" stopIfTrue="1">
      <formula>$Z$261&lt;21</formula>
    </cfRule>
  </conditionalFormatting>
  <conditionalFormatting sqref="R204:V204">
    <cfRule type="expression" dxfId="9410" priority="570">
      <formula>$D$184="- Select EU funder -"</formula>
    </cfRule>
  </conditionalFormatting>
  <conditionalFormatting sqref="V206">
    <cfRule type="expression" dxfId="9409" priority="567" stopIfTrue="1">
      <formula>$Z$261&lt;21</formula>
    </cfRule>
  </conditionalFormatting>
  <conditionalFormatting sqref="R206:V206">
    <cfRule type="expression" dxfId="9408" priority="568">
      <formula>$D$184="- Select EU funder -"</formula>
    </cfRule>
  </conditionalFormatting>
  <conditionalFormatting sqref="V208">
    <cfRule type="expression" dxfId="9407" priority="565" stopIfTrue="1">
      <formula>$Z$261&lt;21</formula>
    </cfRule>
  </conditionalFormatting>
  <conditionalFormatting sqref="R208:V208">
    <cfRule type="expression" dxfId="9406" priority="566">
      <formula>$D$184="- Select EU funder -"</formula>
    </cfRule>
  </conditionalFormatting>
  <conditionalFormatting sqref="V210">
    <cfRule type="expression" dxfId="9405" priority="563" stopIfTrue="1">
      <formula>$Z$261&lt;21</formula>
    </cfRule>
  </conditionalFormatting>
  <conditionalFormatting sqref="R210:V210">
    <cfRule type="expression" dxfId="9404" priority="564">
      <formula>$D$184="- Select EU funder -"</formula>
    </cfRule>
  </conditionalFormatting>
  <conditionalFormatting sqref="V212">
    <cfRule type="expression" dxfId="9403" priority="561" stopIfTrue="1">
      <formula>$Z$261&lt;21</formula>
    </cfRule>
  </conditionalFormatting>
  <conditionalFormatting sqref="R212:V212">
    <cfRule type="expression" dxfId="9402" priority="562">
      <formula>$D$184="- Select EU funder -"</formula>
    </cfRule>
  </conditionalFormatting>
  <conditionalFormatting sqref="N94">
    <cfRule type="expression" dxfId="9401" priority="558" stopIfTrue="1">
      <formula>$D$94="- Select EU funder -"</formula>
    </cfRule>
  </conditionalFormatting>
  <conditionalFormatting sqref="N94">
    <cfRule type="notContainsBlanks" dxfId="9400" priority="559" stopIfTrue="1">
      <formula>LEN(TRIM(N94))&gt;0</formula>
    </cfRule>
  </conditionalFormatting>
  <conditionalFormatting sqref="N94">
    <cfRule type="expression" dxfId="9399" priority="560">
      <formula>$W94&gt;0</formula>
    </cfRule>
  </conditionalFormatting>
  <conditionalFormatting sqref="P94">
    <cfRule type="expression" dxfId="9398" priority="555" stopIfTrue="1">
      <formula>$D$94="- Select EU funder -"</formula>
    </cfRule>
  </conditionalFormatting>
  <conditionalFormatting sqref="P94">
    <cfRule type="containsText" dxfId="9397" priority="556" stopIfTrue="1" operator="containsText" text="WP">
      <formula>NOT(ISERROR(SEARCH("WP",P94)))</formula>
    </cfRule>
  </conditionalFormatting>
  <conditionalFormatting sqref="P94">
    <cfRule type="expression" dxfId="9396" priority="557">
      <formula>$W94&gt;0</formula>
    </cfRule>
  </conditionalFormatting>
  <conditionalFormatting sqref="N96">
    <cfRule type="expression" dxfId="9395" priority="552" stopIfTrue="1">
      <formula>$D$94="- Select EU funder -"</formula>
    </cfRule>
  </conditionalFormatting>
  <conditionalFormatting sqref="N96">
    <cfRule type="notContainsBlanks" dxfId="9394" priority="553" stopIfTrue="1">
      <formula>LEN(TRIM(N96))&gt;0</formula>
    </cfRule>
  </conditionalFormatting>
  <conditionalFormatting sqref="N96">
    <cfRule type="expression" dxfId="9393" priority="554">
      <formula>$W96&gt;0</formula>
    </cfRule>
  </conditionalFormatting>
  <conditionalFormatting sqref="P96">
    <cfRule type="expression" dxfId="9392" priority="549" stopIfTrue="1">
      <formula>$D$94="- Select EU funder -"</formula>
    </cfRule>
  </conditionalFormatting>
  <conditionalFormatting sqref="P96">
    <cfRule type="containsText" dxfId="9391" priority="550" stopIfTrue="1" operator="containsText" text="WP">
      <formula>NOT(ISERROR(SEARCH("WP",P96)))</formula>
    </cfRule>
  </conditionalFormatting>
  <conditionalFormatting sqref="P96">
    <cfRule type="expression" dxfId="9390" priority="551">
      <formula>$W96&gt;0</formula>
    </cfRule>
  </conditionalFormatting>
  <conditionalFormatting sqref="N98">
    <cfRule type="expression" dxfId="9389" priority="546" stopIfTrue="1">
      <formula>$D$94="- Select EU funder -"</formula>
    </cfRule>
  </conditionalFormatting>
  <conditionalFormatting sqref="N98">
    <cfRule type="notContainsBlanks" dxfId="9388" priority="547" stopIfTrue="1">
      <formula>LEN(TRIM(N98))&gt;0</formula>
    </cfRule>
  </conditionalFormatting>
  <conditionalFormatting sqref="N98">
    <cfRule type="expression" dxfId="9387" priority="548">
      <formula>$W98&gt;0</formula>
    </cfRule>
  </conditionalFormatting>
  <conditionalFormatting sqref="P98">
    <cfRule type="expression" dxfId="9386" priority="543" stopIfTrue="1">
      <formula>$D$94="- Select EU funder -"</formula>
    </cfRule>
  </conditionalFormatting>
  <conditionalFormatting sqref="P98">
    <cfRule type="containsText" dxfId="9385" priority="544" stopIfTrue="1" operator="containsText" text="WP">
      <formula>NOT(ISERROR(SEARCH("WP",P98)))</formula>
    </cfRule>
  </conditionalFormatting>
  <conditionalFormatting sqref="P98">
    <cfRule type="expression" dxfId="9384" priority="545">
      <formula>$W98&gt;0</formula>
    </cfRule>
  </conditionalFormatting>
  <conditionalFormatting sqref="N100">
    <cfRule type="expression" dxfId="9383" priority="540" stopIfTrue="1">
      <formula>$D$94="- Select EU funder -"</formula>
    </cfRule>
  </conditionalFormatting>
  <conditionalFormatting sqref="N100">
    <cfRule type="notContainsBlanks" dxfId="9382" priority="541" stopIfTrue="1">
      <formula>LEN(TRIM(N100))&gt;0</formula>
    </cfRule>
  </conditionalFormatting>
  <conditionalFormatting sqref="N100">
    <cfRule type="expression" dxfId="9381" priority="542">
      <formula>$W100&gt;0</formula>
    </cfRule>
  </conditionalFormatting>
  <conditionalFormatting sqref="P100">
    <cfRule type="expression" dxfId="9380" priority="537" stopIfTrue="1">
      <formula>$D$94="- Select EU funder -"</formula>
    </cfRule>
  </conditionalFormatting>
  <conditionalFormatting sqref="P100">
    <cfRule type="containsText" dxfId="9379" priority="538" stopIfTrue="1" operator="containsText" text="WP">
      <formula>NOT(ISERROR(SEARCH("WP",P100)))</formula>
    </cfRule>
  </conditionalFormatting>
  <conditionalFormatting sqref="P100">
    <cfRule type="expression" dxfId="9378" priority="539">
      <formula>$W100&gt;0</formula>
    </cfRule>
  </conditionalFormatting>
  <conditionalFormatting sqref="N102">
    <cfRule type="expression" dxfId="9377" priority="534" stopIfTrue="1">
      <formula>$D$94="- Select EU funder -"</formula>
    </cfRule>
  </conditionalFormatting>
  <conditionalFormatting sqref="N102">
    <cfRule type="notContainsBlanks" dxfId="9376" priority="535" stopIfTrue="1">
      <formula>LEN(TRIM(N102))&gt;0</formula>
    </cfRule>
  </conditionalFormatting>
  <conditionalFormatting sqref="N102">
    <cfRule type="expression" dxfId="9375" priority="536">
      <formula>$W102&gt;0</formula>
    </cfRule>
  </conditionalFormatting>
  <conditionalFormatting sqref="P102">
    <cfRule type="expression" dxfId="9374" priority="531" stopIfTrue="1">
      <formula>$D$94="- Select EU funder -"</formula>
    </cfRule>
  </conditionalFormatting>
  <conditionalFormatting sqref="P102">
    <cfRule type="containsText" dxfId="9373" priority="532" stopIfTrue="1" operator="containsText" text="WP">
      <formula>NOT(ISERROR(SEARCH("WP",P102)))</formula>
    </cfRule>
  </conditionalFormatting>
  <conditionalFormatting sqref="P102">
    <cfRule type="expression" dxfId="9372" priority="533">
      <formula>$W102&gt;0</formula>
    </cfRule>
  </conditionalFormatting>
  <conditionalFormatting sqref="N104">
    <cfRule type="expression" dxfId="9371" priority="528" stopIfTrue="1">
      <formula>$D$94="- Select EU funder -"</formula>
    </cfRule>
  </conditionalFormatting>
  <conditionalFormatting sqref="N104">
    <cfRule type="notContainsBlanks" dxfId="9370" priority="529" stopIfTrue="1">
      <formula>LEN(TRIM(N104))&gt;0</formula>
    </cfRule>
  </conditionalFormatting>
  <conditionalFormatting sqref="N104">
    <cfRule type="expression" dxfId="9369" priority="530">
      <formula>$W104&gt;0</formula>
    </cfRule>
  </conditionalFormatting>
  <conditionalFormatting sqref="P104">
    <cfRule type="expression" dxfId="9368" priority="525" stopIfTrue="1">
      <formula>$D$94="- Select EU funder -"</formula>
    </cfRule>
  </conditionalFormatting>
  <conditionalFormatting sqref="P104">
    <cfRule type="containsText" dxfId="9367" priority="526" stopIfTrue="1" operator="containsText" text="WP">
      <formula>NOT(ISERROR(SEARCH("WP",P104)))</formula>
    </cfRule>
  </conditionalFormatting>
  <conditionalFormatting sqref="P104">
    <cfRule type="expression" dxfId="9366" priority="527">
      <formula>$W104&gt;0</formula>
    </cfRule>
  </conditionalFormatting>
  <conditionalFormatting sqref="N106">
    <cfRule type="expression" dxfId="9365" priority="522" stopIfTrue="1">
      <formula>$D$94="- Select EU funder -"</formula>
    </cfRule>
  </conditionalFormatting>
  <conditionalFormatting sqref="N106">
    <cfRule type="notContainsBlanks" dxfId="9364" priority="523" stopIfTrue="1">
      <formula>LEN(TRIM(N106))&gt;0</formula>
    </cfRule>
  </conditionalFormatting>
  <conditionalFormatting sqref="N106">
    <cfRule type="expression" dxfId="9363" priority="524">
      <formula>$W106&gt;0</formula>
    </cfRule>
  </conditionalFormatting>
  <conditionalFormatting sqref="P106">
    <cfRule type="expression" dxfId="9362" priority="519" stopIfTrue="1">
      <formula>$D$94="- Select EU funder -"</formula>
    </cfRule>
  </conditionalFormatting>
  <conditionalFormatting sqref="P106">
    <cfRule type="containsText" dxfId="9361" priority="520" stopIfTrue="1" operator="containsText" text="WP">
      <formula>NOT(ISERROR(SEARCH("WP",P106)))</formula>
    </cfRule>
  </conditionalFormatting>
  <conditionalFormatting sqref="P106">
    <cfRule type="expression" dxfId="9360" priority="521">
      <formula>$W106&gt;0</formula>
    </cfRule>
  </conditionalFormatting>
  <conditionalFormatting sqref="N108">
    <cfRule type="expression" dxfId="9359" priority="516" stopIfTrue="1">
      <formula>$D$94="- Select EU funder -"</formula>
    </cfRule>
  </conditionalFormatting>
  <conditionalFormatting sqref="N108">
    <cfRule type="notContainsBlanks" dxfId="9358" priority="517" stopIfTrue="1">
      <formula>LEN(TRIM(N108))&gt;0</formula>
    </cfRule>
  </conditionalFormatting>
  <conditionalFormatting sqref="N108">
    <cfRule type="expression" dxfId="9357" priority="518">
      <formula>$W108&gt;0</formula>
    </cfRule>
  </conditionalFormatting>
  <conditionalFormatting sqref="P108">
    <cfRule type="expression" dxfId="9356" priority="513" stopIfTrue="1">
      <formula>$D$94="- Select EU funder -"</formula>
    </cfRule>
  </conditionalFormatting>
  <conditionalFormatting sqref="P108">
    <cfRule type="containsText" dxfId="9355" priority="514" stopIfTrue="1" operator="containsText" text="WP">
      <formula>NOT(ISERROR(SEARCH("WP",P108)))</formula>
    </cfRule>
  </conditionalFormatting>
  <conditionalFormatting sqref="P108">
    <cfRule type="expression" dxfId="9354" priority="515">
      <formula>$W108&gt;0</formula>
    </cfRule>
  </conditionalFormatting>
  <conditionalFormatting sqref="N110">
    <cfRule type="expression" dxfId="9353" priority="510" stopIfTrue="1">
      <formula>$D$94="- Select EU funder -"</formula>
    </cfRule>
  </conditionalFormatting>
  <conditionalFormatting sqref="N110">
    <cfRule type="notContainsBlanks" dxfId="9352" priority="511" stopIfTrue="1">
      <formula>LEN(TRIM(N110))&gt;0</formula>
    </cfRule>
  </conditionalFormatting>
  <conditionalFormatting sqref="N110">
    <cfRule type="expression" dxfId="9351" priority="512">
      <formula>$W110&gt;0</formula>
    </cfRule>
  </conditionalFormatting>
  <conditionalFormatting sqref="P110">
    <cfRule type="expression" dxfId="9350" priority="507" stopIfTrue="1">
      <formula>$D$94="- Select EU funder -"</formula>
    </cfRule>
  </conditionalFormatting>
  <conditionalFormatting sqref="P110">
    <cfRule type="containsText" dxfId="9349" priority="508" stopIfTrue="1" operator="containsText" text="WP">
      <formula>NOT(ISERROR(SEARCH("WP",P110)))</formula>
    </cfRule>
  </conditionalFormatting>
  <conditionalFormatting sqref="P110">
    <cfRule type="expression" dxfId="9348" priority="509">
      <formula>$W110&gt;0</formula>
    </cfRule>
  </conditionalFormatting>
  <conditionalFormatting sqref="N112">
    <cfRule type="expression" dxfId="9347" priority="504" stopIfTrue="1">
      <formula>$D$94="- Select EU funder -"</formula>
    </cfRule>
  </conditionalFormatting>
  <conditionalFormatting sqref="N112">
    <cfRule type="notContainsBlanks" dxfId="9346" priority="505" stopIfTrue="1">
      <formula>LEN(TRIM(N112))&gt;0</formula>
    </cfRule>
  </conditionalFormatting>
  <conditionalFormatting sqref="N112">
    <cfRule type="expression" dxfId="9345" priority="506">
      <formula>$W112&gt;0</formula>
    </cfRule>
  </conditionalFormatting>
  <conditionalFormatting sqref="P112">
    <cfRule type="expression" dxfId="9344" priority="501" stopIfTrue="1">
      <formula>$D$94="- Select EU funder -"</formula>
    </cfRule>
  </conditionalFormatting>
  <conditionalFormatting sqref="P112">
    <cfRule type="containsText" dxfId="9343" priority="502" stopIfTrue="1" operator="containsText" text="WP">
      <formula>NOT(ISERROR(SEARCH("WP",P112)))</formula>
    </cfRule>
  </conditionalFormatting>
  <conditionalFormatting sqref="P112">
    <cfRule type="expression" dxfId="9342" priority="503">
      <formula>$W112&gt;0</formula>
    </cfRule>
  </conditionalFormatting>
  <conditionalFormatting sqref="N114">
    <cfRule type="expression" dxfId="9341" priority="498" stopIfTrue="1">
      <formula>$D$94="- Select EU funder -"</formula>
    </cfRule>
  </conditionalFormatting>
  <conditionalFormatting sqref="N114">
    <cfRule type="notContainsBlanks" dxfId="9340" priority="499" stopIfTrue="1">
      <formula>LEN(TRIM(N114))&gt;0</formula>
    </cfRule>
  </conditionalFormatting>
  <conditionalFormatting sqref="N114">
    <cfRule type="expression" dxfId="9339" priority="500">
      <formula>$W114&gt;0</formula>
    </cfRule>
  </conditionalFormatting>
  <conditionalFormatting sqref="P114">
    <cfRule type="expression" dxfId="9338" priority="495" stopIfTrue="1">
      <formula>$D$94="- Select EU funder -"</formula>
    </cfRule>
  </conditionalFormatting>
  <conditionalFormatting sqref="P114">
    <cfRule type="containsText" dxfId="9337" priority="496" stopIfTrue="1" operator="containsText" text="WP">
      <formula>NOT(ISERROR(SEARCH("WP",P114)))</formula>
    </cfRule>
  </conditionalFormatting>
  <conditionalFormatting sqref="P114">
    <cfRule type="expression" dxfId="9336" priority="497">
      <formula>$W114&gt;0</formula>
    </cfRule>
  </conditionalFormatting>
  <conditionalFormatting sqref="N116">
    <cfRule type="expression" dxfId="9335" priority="492" stopIfTrue="1">
      <formula>$D$94="- Select EU funder -"</formula>
    </cfRule>
  </conditionalFormatting>
  <conditionalFormatting sqref="N116">
    <cfRule type="notContainsBlanks" dxfId="9334" priority="493" stopIfTrue="1">
      <formula>LEN(TRIM(N116))&gt;0</formula>
    </cfRule>
  </conditionalFormatting>
  <conditionalFormatting sqref="N116">
    <cfRule type="expression" dxfId="9333" priority="494">
      <formula>$W116&gt;0</formula>
    </cfRule>
  </conditionalFormatting>
  <conditionalFormatting sqref="P116">
    <cfRule type="expression" dxfId="9332" priority="489" stopIfTrue="1">
      <formula>$D$94="- Select EU funder -"</formula>
    </cfRule>
  </conditionalFormatting>
  <conditionalFormatting sqref="P116">
    <cfRule type="containsText" dxfId="9331" priority="490" stopIfTrue="1" operator="containsText" text="WP">
      <formula>NOT(ISERROR(SEARCH("WP",P116)))</formula>
    </cfRule>
  </conditionalFormatting>
  <conditionalFormatting sqref="P116">
    <cfRule type="expression" dxfId="9330" priority="491">
      <formula>$W116&gt;0</formula>
    </cfRule>
  </conditionalFormatting>
  <conditionalFormatting sqref="N118">
    <cfRule type="expression" dxfId="9329" priority="486" stopIfTrue="1">
      <formula>$D$94="- Select EU funder -"</formula>
    </cfRule>
  </conditionalFormatting>
  <conditionalFormatting sqref="N118">
    <cfRule type="notContainsBlanks" dxfId="9328" priority="487" stopIfTrue="1">
      <formula>LEN(TRIM(N118))&gt;0</formula>
    </cfRule>
  </conditionalFormatting>
  <conditionalFormatting sqref="N118">
    <cfRule type="expression" dxfId="9327" priority="488">
      <formula>$W118&gt;0</formula>
    </cfRule>
  </conditionalFormatting>
  <conditionalFormatting sqref="P118">
    <cfRule type="expression" dxfId="9326" priority="483" stopIfTrue="1">
      <formula>$D$94="- Select EU funder -"</formula>
    </cfRule>
  </conditionalFormatting>
  <conditionalFormatting sqref="P118">
    <cfRule type="containsText" dxfId="9325" priority="484" stopIfTrue="1" operator="containsText" text="WP">
      <formula>NOT(ISERROR(SEARCH("WP",P118)))</formula>
    </cfRule>
  </conditionalFormatting>
  <conditionalFormatting sqref="P118">
    <cfRule type="expression" dxfId="9324" priority="485">
      <formula>$W118&gt;0</formula>
    </cfRule>
  </conditionalFormatting>
  <conditionalFormatting sqref="N120">
    <cfRule type="expression" dxfId="9323" priority="480" stopIfTrue="1">
      <formula>$D$94="- Select EU funder -"</formula>
    </cfRule>
  </conditionalFormatting>
  <conditionalFormatting sqref="N120">
    <cfRule type="notContainsBlanks" dxfId="9322" priority="481" stopIfTrue="1">
      <formula>LEN(TRIM(N120))&gt;0</formula>
    </cfRule>
  </conditionalFormatting>
  <conditionalFormatting sqref="N120">
    <cfRule type="expression" dxfId="9321" priority="482">
      <formula>$W120&gt;0</formula>
    </cfRule>
  </conditionalFormatting>
  <conditionalFormatting sqref="P120">
    <cfRule type="expression" dxfId="9320" priority="477" stopIfTrue="1">
      <formula>$D$94="- Select EU funder -"</formula>
    </cfRule>
  </conditionalFormatting>
  <conditionalFormatting sqref="P120">
    <cfRule type="containsText" dxfId="9319" priority="478" stopIfTrue="1" operator="containsText" text="WP">
      <formula>NOT(ISERROR(SEARCH("WP",P120)))</formula>
    </cfRule>
  </conditionalFormatting>
  <conditionalFormatting sqref="P120">
    <cfRule type="expression" dxfId="9318" priority="479">
      <formula>$W120&gt;0</formula>
    </cfRule>
  </conditionalFormatting>
  <conditionalFormatting sqref="N122">
    <cfRule type="expression" dxfId="9317" priority="474" stopIfTrue="1">
      <formula>$D$94="- Select EU funder -"</formula>
    </cfRule>
  </conditionalFormatting>
  <conditionalFormatting sqref="N122">
    <cfRule type="notContainsBlanks" dxfId="9316" priority="475" stopIfTrue="1">
      <formula>LEN(TRIM(N122))&gt;0</formula>
    </cfRule>
  </conditionalFormatting>
  <conditionalFormatting sqref="N122">
    <cfRule type="expression" dxfId="9315" priority="476">
      <formula>$W122&gt;0</formula>
    </cfRule>
  </conditionalFormatting>
  <conditionalFormatting sqref="P122">
    <cfRule type="expression" dxfId="9314" priority="471" stopIfTrue="1">
      <formula>$D$94="- Select EU funder -"</formula>
    </cfRule>
  </conditionalFormatting>
  <conditionalFormatting sqref="P122">
    <cfRule type="containsText" dxfId="9313" priority="472" stopIfTrue="1" operator="containsText" text="WP">
      <formula>NOT(ISERROR(SEARCH("WP",P122)))</formula>
    </cfRule>
  </conditionalFormatting>
  <conditionalFormatting sqref="P122">
    <cfRule type="expression" dxfId="9312" priority="473">
      <formula>$W122&gt;0</formula>
    </cfRule>
  </conditionalFormatting>
  <conditionalFormatting sqref="N124">
    <cfRule type="expression" dxfId="9311" priority="468" stopIfTrue="1">
      <formula>$D$124="- Select EU funder -"</formula>
    </cfRule>
  </conditionalFormatting>
  <conditionalFormatting sqref="N124">
    <cfRule type="notContainsBlanks" dxfId="9310" priority="469" stopIfTrue="1">
      <formula>LEN(TRIM(N124))&gt;0</formula>
    </cfRule>
  </conditionalFormatting>
  <conditionalFormatting sqref="N124">
    <cfRule type="expression" dxfId="9309" priority="470">
      <formula>$W124&gt;0</formula>
    </cfRule>
  </conditionalFormatting>
  <conditionalFormatting sqref="P124">
    <cfRule type="expression" dxfId="9308" priority="465" stopIfTrue="1">
      <formula>$D$124="- Select EU funder -"</formula>
    </cfRule>
  </conditionalFormatting>
  <conditionalFormatting sqref="P124">
    <cfRule type="containsText" dxfId="9307" priority="466" stopIfTrue="1" operator="containsText" text="WP">
      <formula>NOT(ISERROR(SEARCH("WP",P124)))</formula>
    </cfRule>
  </conditionalFormatting>
  <conditionalFormatting sqref="P124">
    <cfRule type="expression" dxfId="9306" priority="467">
      <formula>$W124&gt;0</formula>
    </cfRule>
  </conditionalFormatting>
  <conditionalFormatting sqref="N126">
    <cfRule type="expression" dxfId="9305" priority="462" stopIfTrue="1">
      <formula>$D$124="- Select EU funder -"</formula>
    </cfRule>
  </conditionalFormatting>
  <conditionalFormatting sqref="N126">
    <cfRule type="notContainsBlanks" dxfId="9304" priority="463" stopIfTrue="1">
      <formula>LEN(TRIM(N126))&gt;0</formula>
    </cfRule>
  </conditionalFormatting>
  <conditionalFormatting sqref="N126">
    <cfRule type="expression" dxfId="9303" priority="464">
      <formula>$W126&gt;0</formula>
    </cfRule>
  </conditionalFormatting>
  <conditionalFormatting sqref="P126">
    <cfRule type="expression" dxfId="9302" priority="459" stopIfTrue="1">
      <formula>$D$124="- Select EU funder -"</formula>
    </cfRule>
  </conditionalFormatting>
  <conditionalFormatting sqref="P126">
    <cfRule type="containsText" dxfId="9301" priority="460" stopIfTrue="1" operator="containsText" text="WP">
      <formula>NOT(ISERROR(SEARCH("WP",P126)))</formula>
    </cfRule>
  </conditionalFormatting>
  <conditionalFormatting sqref="P126">
    <cfRule type="expression" dxfId="9300" priority="461">
      <formula>$W126&gt;0</formula>
    </cfRule>
  </conditionalFormatting>
  <conditionalFormatting sqref="N128">
    <cfRule type="expression" dxfId="9299" priority="456" stopIfTrue="1">
      <formula>$D$124="- Select EU funder -"</formula>
    </cfRule>
  </conditionalFormatting>
  <conditionalFormatting sqref="N128">
    <cfRule type="notContainsBlanks" dxfId="9298" priority="457" stopIfTrue="1">
      <formula>LEN(TRIM(N128))&gt;0</formula>
    </cfRule>
  </conditionalFormatting>
  <conditionalFormatting sqref="N128">
    <cfRule type="expression" dxfId="9297" priority="458">
      <formula>$W128&gt;0</formula>
    </cfRule>
  </conditionalFormatting>
  <conditionalFormatting sqref="P128">
    <cfRule type="expression" dxfId="9296" priority="453" stopIfTrue="1">
      <formula>$D$124="- Select EU funder -"</formula>
    </cfRule>
  </conditionalFormatting>
  <conditionalFormatting sqref="P128">
    <cfRule type="containsText" dxfId="9295" priority="454" stopIfTrue="1" operator="containsText" text="WP">
      <formula>NOT(ISERROR(SEARCH("WP",P128)))</formula>
    </cfRule>
  </conditionalFormatting>
  <conditionalFormatting sqref="P128">
    <cfRule type="expression" dxfId="9294" priority="455">
      <formula>$W128&gt;0</formula>
    </cfRule>
  </conditionalFormatting>
  <conditionalFormatting sqref="N130">
    <cfRule type="expression" dxfId="9293" priority="450" stopIfTrue="1">
      <formula>$D$124="- Select EU funder -"</formula>
    </cfRule>
  </conditionalFormatting>
  <conditionalFormatting sqref="N130">
    <cfRule type="notContainsBlanks" dxfId="9292" priority="451" stopIfTrue="1">
      <formula>LEN(TRIM(N130))&gt;0</formula>
    </cfRule>
  </conditionalFormatting>
  <conditionalFormatting sqref="N130">
    <cfRule type="expression" dxfId="9291" priority="452">
      <formula>$W130&gt;0</formula>
    </cfRule>
  </conditionalFormatting>
  <conditionalFormatting sqref="P130">
    <cfRule type="expression" dxfId="9290" priority="447" stopIfTrue="1">
      <formula>$D$124="- Select EU funder -"</formula>
    </cfRule>
  </conditionalFormatting>
  <conditionalFormatting sqref="P130">
    <cfRule type="containsText" dxfId="9289" priority="448" stopIfTrue="1" operator="containsText" text="WP">
      <formula>NOT(ISERROR(SEARCH("WP",P130)))</formula>
    </cfRule>
  </conditionalFormatting>
  <conditionalFormatting sqref="P130">
    <cfRule type="expression" dxfId="9288" priority="449">
      <formula>$W130&gt;0</formula>
    </cfRule>
  </conditionalFormatting>
  <conditionalFormatting sqref="N132">
    <cfRule type="expression" dxfId="9287" priority="444" stopIfTrue="1">
      <formula>$D$124="- Select EU funder -"</formula>
    </cfRule>
  </conditionalFormatting>
  <conditionalFormatting sqref="N132">
    <cfRule type="notContainsBlanks" dxfId="9286" priority="445" stopIfTrue="1">
      <formula>LEN(TRIM(N132))&gt;0</formula>
    </cfRule>
  </conditionalFormatting>
  <conditionalFormatting sqref="N132">
    <cfRule type="expression" dxfId="9285" priority="446">
      <formula>$W132&gt;0</formula>
    </cfRule>
  </conditionalFormatting>
  <conditionalFormatting sqref="P132">
    <cfRule type="expression" dxfId="9284" priority="441" stopIfTrue="1">
      <formula>$D$124="- Select EU funder -"</formula>
    </cfRule>
  </conditionalFormatting>
  <conditionalFormatting sqref="P132">
    <cfRule type="containsText" dxfId="9283" priority="442" stopIfTrue="1" operator="containsText" text="WP">
      <formula>NOT(ISERROR(SEARCH("WP",P132)))</formula>
    </cfRule>
  </conditionalFormatting>
  <conditionalFormatting sqref="P132">
    <cfRule type="expression" dxfId="9282" priority="443">
      <formula>$W132&gt;0</formula>
    </cfRule>
  </conditionalFormatting>
  <conditionalFormatting sqref="N134">
    <cfRule type="expression" dxfId="9281" priority="438" stopIfTrue="1">
      <formula>$D$124="- Select EU funder -"</formula>
    </cfRule>
  </conditionalFormatting>
  <conditionalFormatting sqref="N134">
    <cfRule type="notContainsBlanks" dxfId="9280" priority="439" stopIfTrue="1">
      <formula>LEN(TRIM(N134))&gt;0</formula>
    </cfRule>
  </conditionalFormatting>
  <conditionalFormatting sqref="N134">
    <cfRule type="expression" dxfId="9279" priority="440">
      <formula>$W134&gt;0</formula>
    </cfRule>
  </conditionalFormatting>
  <conditionalFormatting sqref="P134">
    <cfRule type="expression" dxfId="9278" priority="435" stopIfTrue="1">
      <formula>$D$124="- Select EU funder -"</formula>
    </cfRule>
  </conditionalFormatting>
  <conditionalFormatting sqref="P134">
    <cfRule type="containsText" dxfId="9277" priority="436" stopIfTrue="1" operator="containsText" text="WP">
      <formula>NOT(ISERROR(SEARCH("WP",P134)))</formula>
    </cfRule>
  </conditionalFormatting>
  <conditionalFormatting sqref="P134">
    <cfRule type="expression" dxfId="9276" priority="437">
      <formula>$W134&gt;0</formula>
    </cfRule>
  </conditionalFormatting>
  <conditionalFormatting sqref="N136">
    <cfRule type="expression" dxfId="9275" priority="432" stopIfTrue="1">
      <formula>$D$124="- Select EU funder -"</formula>
    </cfRule>
  </conditionalFormatting>
  <conditionalFormatting sqref="N136">
    <cfRule type="notContainsBlanks" dxfId="9274" priority="433" stopIfTrue="1">
      <formula>LEN(TRIM(N136))&gt;0</formula>
    </cfRule>
  </conditionalFormatting>
  <conditionalFormatting sqref="N136">
    <cfRule type="expression" dxfId="9273" priority="434">
      <formula>$W136&gt;0</formula>
    </cfRule>
  </conditionalFormatting>
  <conditionalFormatting sqref="P136">
    <cfRule type="expression" dxfId="9272" priority="429" stopIfTrue="1">
      <formula>$D$124="- Select EU funder -"</formula>
    </cfRule>
  </conditionalFormatting>
  <conditionalFormatting sqref="P136">
    <cfRule type="containsText" dxfId="9271" priority="430" stopIfTrue="1" operator="containsText" text="WP">
      <formula>NOT(ISERROR(SEARCH("WP",P136)))</formula>
    </cfRule>
  </conditionalFormatting>
  <conditionalFormatting sqref="P136">
    <cfRule type="expression" dxfId="9270" priority="431">
      <formula>$W136&gt;0</formula>
    </cfRule>
  </conditionalFormatting>
  <conditionalFormatting sqref="N138">
    <cfRule type="expression" dxfId="9269" priority="426" stopIfTrue="1">
      <formula>$D$124="- Select EU funder -"</formula>
    </cfRule>
  </conditionalFormatting>
  <conditionalFormatting sqref="N138">
    <cfRule type="notContainsBlanks" dxfId="9268" priority="427" stopIfTrue="1">
      <formula>LEN(TRIM(N138))&gt;0</formula>
    </cfRule>
  </conditionalFormatting>
  <conditionalFormatting sqref="N138">
    <cfRule type="expression" dxfId="9267" priority="428">
      <formula>$W138&gt;0</formula>
    </cfRule>
  </conditionalFormatting>
  <conditionalFormatting sqref="P138">
    <cfRule type="expression" dxfId="9266" priority="423" stopIfTrue="1">
      <formula>$D$124="- Select EU funder -"</formula>
    </cfRule>
  </conditionalFormatting>
  <conditionalFormatting sqref="P138">
    <cfRule type="containsText" dxfId="9265" priority="424" stopIfTrue="1" operator="containsText" text="WP">
      <formula>NOT(ISERROR(SEARCH("WP",P138)))</formula>
    </cfRule>
  </conditionalFormatting>
  <conditionalFormatting sqref="P138">
    <cfRule type="expression" dxfId="9264" priority="425">
      <formula>$W138&gt;0</formula>
    </cfRule>
  </conditionalFormatting>
  <conditionalFormatting sqref="N140">
    <cfRule type="expression" dxfId="9263" priority="420" stopIfTrue="1">
      <formula>$D$124="- Select EU funder -"</formula>
    </cfRule>
  </conditionalFormatting>
  <conditionalFormatting sqref="N140">
    <cfRule type="notContainsBlanks" dxfId="9262" priority="421" stopIfTrue="1">
      <formula>LEN(TRIM(N140))&gt;0</formula>
    </cfRule>
  </conditionalFormatting>
  <conditionalFormatting sqref="N140">
    <cfRule type="expression" dxfId="9261" priority="422">
      <formula>$W140&gt;0</formula>
    </cfRule>
  </conditionalFormatting>
  <conditionalFormatting sqref="P140">
    <cfRule type="expression" dxfId="9260" priority="417" stopIfTrue="1">
      <formula>$D$124="- Select EU funder -"</formula>
    </cfRule>
  </conditionalFormatting>
  <conditionalFormatting sqref="P140">
    <cfRule type="containsText" dxfId="9259" priority="418" stopIfTrue="1" operator="containsText" text="WP">
      <formula>NOT(ISERROR(SEARCH("WP",P140)))</formula>
    </cfRule>
  </conditionalFormatting>
  <conditionalFormatting sqref="P140">
    <cfRule type="expression" dxfId="9258" priority="419">
      <formula>$W140&gt;0</formula>
    </cfRule>
  </conditionalFormatting>
  <conditionalFormatting sqref="N142">
    <cfRule type="expression" dxfId="9257" priority="414" stopIfTrue="1">
      <formula>$D$124="- Select EU funder -"</formula>
    </cfRule>
  </conditionalFormatting>
  <conditionalFormatting sqref="N142">
    <cfRule type="notContainsBlanks" dxfId="9256" priority="415" stopIfTrue="1">
      <formula>LEN(TRIM(N142))&gt;0</formula>
    </cfRule>
  </conditionalFormatting>
  <conditionalFormatting sqref="N142">
    <cfRule type="expression" dxfId="9255" priority="416">
      <formula>$W142&gt;0</formula>
    </cfRule>
  </conditionalFormatting>
  <conditionalFormatting sqref="P142">
    <cfRule type="expression" dxfId="9254" priority="411" stopIfTrue="1">
      <formula>$D$124="- Select EU funder -"</formula>
    </cfRule>
  </conditionalFormatting>
  <conditionalFormatting sqref="P142">
    <cfRule type="containsText" dxfId="9253" priority="412" stopIfTrue="1" operator="containsText" text="WP">
      <formula>NOT(ISERROR(SEARCH("WP",P142)))</formula>
    </cfRule>
  </conditionalFormatting>
  <conditionalFormatting sqref="P142">
    <cfRule type="expression" dxfId="9252" priority="413">
      <formula>$W142&gt;0</formula>
    </cfRule>
  </conditionalFormatting>
  <conditionalFormatting sqref="N144">
    <cfRule type="expression" dxfId="9251" priority="408" stopIfTrue="1">
      <formula>$D$124="- Select EU funder -"</formula>
    </cfRule>
  </conditionalFormatting>
  <conditionalFormatting sqref="N144">
    <cfRule type="notContainsBlanks" dxfId="9250" priority="409" stopIfTrue="1">
      <formula>LEN(TRIM(N144))&gt;0</formula>
    </cfRule>
  </conditionalFormatting>
  <conditionalFormatting sqref="N144">
    <cfRule type="expression" dxfId="9249" priority="410">
      <formula>$W144&gt;0</formula>
    </cfRule>
  </conditionalFormatting>
  <conditionalFormatting sqref="P144">
    <cfRule type="expression" dxfId="9248" priority="405" stopIfTrue="1">
      <formula>$D$124="- Select EU funder -"</formula>
    </cfRule>
  </conditionalFormatting>
  <conditionalFormatting sqref="P144">
    <cfRule type="containsText" dxfId="9247" priority="406" stopIfTrue="1" operator="containsText" text="WP">
      <formula>NOT(ISERROR(SEARCH("WP",P144)))</formula>
    </cfRule>
  </conditionalFormatting>
  <conditionalFormatting sqref="P144">
    <cfRule type="expression" dxfId="9246" priority="407">
      <formula>$W144&gt;0</formula>
    </cfRule>
  </conditionalFormatting>
  <conditionalFormatting sqref="N146">
    <cfRule type="expression" dxfId="9245" priority="402" stopIfTrue="1">
      <formula>$D$124="- Select EU funder -"</formula>
    </cfRule>
  </conditionalFormatting>
  <conditionalFormatting sqref="N146">
    <cfRule type="notContainsBlanks" dxfId="9244" priority="403" stopIfTrue="1">
      <formula>LEN(TRIM(N146))&gt;0</formula>
    </cfRule>
  </conditionalFormatting>
  <conditionalFormatting sqref="N146">
    <cfRule type="expression" dxfId="9243" priority="404">
      <formula>$W146&gt;0</formula>
    </cfRule>
  </conditionalFormatting>
  <conditionalFormatting sqref="P146">
    <cfRule type="expression" dxfId="9242" priority="399" stopIfTrue="1">
      <formula>$D$124="- Select EU funder -"</formula>
    </cfRule>
  </conditionalFormatting>
  <conditionalFormatting sqref="P146">
    <cfRule type="containsText" dxfId="9241" priority="400" stopIfTrue="1" operator="containsText" text="WP">
      <formula>NOT(ISERROR(SEARCH("WP",P146)))</formula>
    </cfRule>
  </conditionalFormatting>
  <conditionalFormatting sqref="P146">
    <cfRule type="expression" dxfId="9240" priority="401">
      <formula>$W146&gt;0</formula>
    </cfRule>
  </conditionalFormatting>
  <conditionalFormatting sqref="N148">
    <cfRule type="expression" dxfId="9239" priority="396" stopIfTrue="1">
      <formula>$D$124="- Select EU funder -"</formula>
    </cfRule>
  </conditionalFormatting>
  <conditionalFormatting sqref="N148">
    <cfRule type="notContainsBlanks" dxfId="9238" priority="397" stopIfTrue="1">
      <formula>LEN(TRIM(N148))&gt;0</formula>
    </cfRule>
  </conditionalFormatting>
  <conditionalFormatting sqref="N148">
    <cfRule type="expression" dxfId="9237" priority="398">
      <formula>$W148&gt;0</formula>
    </cfRule>
  </conditionalFormatting>
  <conditionalFormatting sqref="P148">
    <cfRule type="expression" dxfId="9236" priority="393" stopIfTrue="1">
      <formula>$D$124="- Select EU funder -"</formula>
    </cfRule>
  </conditionalFormatting>
  <conditionalFormatting sqref="P148">
    <cfRule type="containsText" dxfId="9235" priority="394" stopIfTrue="1" operator="containsText" text="WP">
      <formula>NOT(ISERROR(SEARCH("WP",P148)))</formula>
    </cfRule>
  </conditionalFormatting>
  <conditionalFormatting sqref="P148">
    <cfRule type="expression" dxfId="9234" priority="395">
      <formula>$W148&gt;0</formula>
    </cfRule>
  </conditionalFormatting>
  <conditionalFormatting sqref="N150">
    <cfRule type="expression" dxfId="9233" priority="390" stopIfTrue="1">
      <formula>$D$124="- Select EU funder -"</formula>
    </cfRule>
  </conditionalFormatting>
  <conditionalFormatting sqref="N150">
    <cfRule type="notContainsBlanks" dxfId="9232" priority="391" stopIfTrue="1">
      <formula>LEN(TRIM(N150))&gt;0</formula>
    </cfRule>
  </conditionalFormatting>
  <conditionalFormatting sqref="N150">
    <cfRule type="expression" dxfId="9231" priority="392">
      <formula>$W150&gt;0</formula>
    </cfRule>
  </conditionalFormatting>
  <conditionalFormatting sqref="P150">
    <cfRule type="expression" dxfId="9230" priority="387" stopIfTrue="1">
      <formula>$D$124="- Select EU funder -"</formula>
    </cfRule>
  </conditionalFormatting>
  <conditionalFormatting sqref="P150">
    <cfRule type="containsText" dxfId="9229" priority="388" stopIfTrue="1" operator="containsText" text="WP">
      <formula>NOT(ISERROR(SEARCH("WP",P150)))</formula>
    </cfRule>
  </conditionalFormatting>
  <conditionalFormatting sqref="P150">
    <cfRule type="expression" dxfId="9228" priority="389">
      <formula>$W150&gt;0</formula>
    </cfRule>
  </conditionalFormatting>
  <conditionalFormatting sqref="N152">
    <cfRule type="expression" dxfId="9227" priority="384" stopIfTrue="1">
      <formula>$D$124="- Select EU funder -"</formula>
    </cfRule>
  </conditionalFormatting>
  <conditionalFormatting sqref="N152">
    <cfRule type="notContainsBlanks" dxfId="9226" priority="385" stopIfTrue="1">
      <formula>LEN(TRIM(N152))&gt;0</formula>
    </cfRule>
  </conditionalFormatting>
  <conditionalFormatting sqref="N152">
    <cfRule type="expression" dxfId="9225" priority="386">
      <formula>$W152&gt;0</formula>
    </cfRule>
  </conditionalFormatting>
  <conditionalFormatting sqref="P152">
    <cfRule type="expression" dxfId="9224" priority="381" stopIfTrue="1">
      <formula>$D$124="- Select EU funder -"</formula>
    </cfRule>
  </conditionalFormatting>
  <conditionalFormatting sqref="P152">
    <cfRule type="containsText" dxfId="9223" priority="382" stopIfTrue="1" operator="containsText" text="WP">
      <formula>NOT(ISERROR(SEARCH("WP",P152)))</formula>
    </cfRule>
  </conditionalFormatting>
  <conditionalFormatting sqref="P152">
    <cfRule type="expression" dxfId="9222" priority="383">
      <formula>$W152&gt;0</formula>
    </cfRule>
  </conditionalFormatting>
  <conditionalFormatting sqref="N154">
    <cfRule type="expression" dxfId="9221" priority="378" stopIfTrue="1">
      <formula>$D$154="- Select EU funder -"</formula>
    </cfRule>
  </conditionalFormatting>
  <conditionalFormatting sqref="N154">
    <cfRule type="notContainsBlanks" dxfId="9220" priority="379" stopIfTrue="1">
      <formula>LEN(TRIM(N154))&gt;0</formula>
    </cfRule>
  </conditionalFormatting>
  <conditionalFormatting sqref="N154">
    <cfRule type="expression" dxfId="9219" priority="380">
      <formula>$W154&gt;0</formula>
    </cfRule>
  </conditionalFormatting>
  <conditionalFormatting sqref="P154">
    <cfRule type="expression" dxfId="9218" priority="375" stopIfTrue="1">
      <formula>$D$154="- Select EU funder -"</formula>
    </cfRule>
  </conditionalFormatting>
  <conditionalFormatting sqref="P154">
    <cfRule type="containsText" dxfId="9217" priority="376" stopIfTrue="1" operator="containsText" text="WP">
      <formula>NOT(ISERROR(SEARCH("WP",P154)))</formula>
    </cfRule>
  </conditionalFormatting>
  <conditionalFormatting sqref="P154">
    <cfRule type="expression" dxfId="9216" priority="377">
      <formula>$W154&gt;0</formula>
    </cfRule>
  </conditionalFormatting>
  <conditionalFormatting sqref="N156">
    <cfRule type="expression" dxfId="9215" priority="372" stopIfTrue="1">
      <formula>$D$154="- Select EU funder -"</formula>
    </cfRule>
  </conditionalFormatting>
  <conditionalFormatting sqref="N156">
    <cfRule type="notContainsBlanks" dxfId="9214" priority="373" stopIfTrue="1">
      <formula>LEN(TRIM(N156))&gt;0</formula>
    </cfRule>
  </conditionalFormatting>
  <conditionalFormatting sqref="N156">
    <cfRule type="expression" dxfId="9213" priority="374">
      <formula>$W156&gt;0</formula>
    </cfRule>
  </conditionalFormatting>
  <conditionalFormatting sqref="P156">
    <cfRule type="expression" dxfId="9212" priority="369" stopIfTrue="1">
      <formula>$D$154="- Select EU funder -"</formula>
    </cfRule>
  </conditionalFormatting>
  <conditionalFormatting sqref="P156">
    <cfRule type="containsText" dxfId="9211" priority="370" stopIfTrue="1" operator="containsText" text="WP">
      <formula>NOT(ISERROR(SEARCH("WP",P156)))</formula>
    </cfRule>
  </conditionalFormatting>
  <conditionalFormatting sqref="P156">
    <cfRule type="expression" dxfId="9210" priority="371">
      <formula>$W156&gt;0</formula>
    </cfRule>
  </conditionalFormatting>
  <conditionalFormatting sqref="N158">
    <cfRule type="expression" dxfId="9209" priority="366" stopIfTrue="1">
      <formula>$D$154="- Select EU funder -"</formula>
    </cfRule>
  </conditionalFormatting>
  <conditionalFormatting sqref="N158">
    <cfRule type="notContainsBlanks" dxfId="9208" priority="367" stopIfTrue="1">
      <formula>LEN(TRIM(N158))&gt;0</formula>
    </cfRule>
  </conditionalFormatting>
  <conditionalFormatting sqref="N158">
    <cfRule type="expression" dxfId="9207" priority="368">
      <formula>$W158&gt;0</formula>
    </cfRule>
  </conditionalFormatting>
  <conditionalFormatting sqref="P158">
    <cfRule type="expression" dxfId="9206" priority="363" stopIfTrue="1">
      <formula>$D$154="- Select EU funder -"</formula>
    </cfRule>
  </conditionalFormatting>
  <conditionalFormatting sqref="P158">
    <cfRule type="containsText" dxfId="9205" priority="364" stopIfTrue="1" operator="containsText" text="WP">
      <formula>NOT(ISERROR(SEARCH("WP",P158)))</formula>
    </cfRule>
  </conditionalFormatting>
  <conditionalFormatting sqref="P158">
    <cfRule type="expression" dxfId="9204" priority="365">
      <formula>$W158&gt;0</formula>
    </cfRule>
  </conditionalFormatting>
  <conditionalFormatting sqref="N160">
    <cfRule type="expression" dxfId="9203" priority="360" stopIfTrue="1">
      <formula>$D$154="- Select EU funder -"</formula>
    </cfRule>
  </conditionalFormatting>
  <conditionalFormatting sqref="N160">
    <cfRule type="notContainsBlanks" dxfId="9202" priority="361" stopIfTrue="1">
      <formula>LEN(TRIM(N160))&gt;0</formula>
    </cfRule>
  </conditionalFormatting>
  <conditionalFormatting sqref="N160">
    <cfRule type="expression" dxfId="9201" priority="362">
      <formula>$W160&gt;0</formula>
    </cfRule>
  </conditionalFormatting>
  <conditionalFormatting sqref="P160">
    <cfRule type="expression" dxfId="9200" priority="357" stopIfTrue="1">
      <formula>$D$154="- Select EU funder -"</formula>
    </cfRule>
  </conditionalFormatting>
  <conditionalFormatting sqref="P160">
    <cfRule type="containsText" dxfId="9199" priority="358" stopIfTrue="1" operator="containsText" text="WP">
      <formula>NOT(ISERROR(SEARCH("WP",P160)))</formula>
    </cfRule>
  </conditionalFormatting>
  <conditionalFormatting sqref="P160">
    <cfRule type="expression" dxfId="9198" priority="359">
      <formula>$W160&gt;0</formula>
    </cfRule>
  </conditionalFormatting>
  <conditionalFormatting sqref="N162">
    <cfRule type="expression" dxfId="9197" priority="354" stopIfTrue="1">
      <formula>$D$154="- Select EU funder -"</formula>
    </cfRule>
  </conditionalFormatting>
  <conditionalFormatting sqref="N162">
    <cfRule type="notContainsBlanks" dxfId="9196" priority="355" stopIfTrue="1">
      <formula>LEN(TRIM(N162))&gt;0</formula>
    </cfRule>
  </conditionalFormatting>
  <conditionalFormatting sqref="N162">
    <cfRule type="expression" dxfId="9195" priority="356">
      <formula>$W162&gt;0</formula>
    </cfRule>
  </conditionalFormatting>
  <conditionalFormatting sqref="P162">
    <cfRule type="expression" dxfId="9194" priority="351" stopIfTrue="1">
      <formula>$D$154="- Select EU funder -"</formula>
    </cfRule>
  </conditionalFormatting>
  <conditionalFormatting sqref="P162">
    <cfRule type="containsText" dxfId="9193" priority="352" stopIfTrue="1" operator="containsText" text="WP">
      <formula>NOT(ISERROR(SEARCH("WP",P162)))</formula>
    </cfRule>
  </conditionalFormatting>
  <conditionalFormatting sqref="P162">
    <cfRule type="expression" dxfId="9192" priority="353">
      <formula>$W162&gt;0</formula>
    </cfRule>
  </conditionalFormatting>
  <conditionalFormatting sqref="N164">
    <cfRule type="expression" dxfId="9191" priority="348" stopIfTrue="1">
      <formula>$D$154="- Select EU funder -"</formula>
    </cfRule>
  </conditionalFormatting>
  <conditionalFormatting sqref="N164">
    <cfRule type="notContainsBlanks" dxfId="9190" priority="349" stopIfTrue="1">
      <formula>LEN(TRIM(N164))&gt;0</formula>
    </cfRule>
  </conditionalFormatting>
  <conditionalFormatting sqref="N164">
    <cfRule type="expression" dxfId="9189" priority="350">
      <formula>$W164&gt;0</formula>
    </cfRule>
  </conditionalFormatting>
  <conditionalFormatting sqref="P164">
    <cfRule type="expression" dxfId="9188" priority="345" stopIfTrue="1">
      <formula>$D$154="- Select EU funder -"</formula>
    </cfRule>
  </conditionalFormatting>
  <conditionalFormatting sqref="P164">
    <cfRule type="containsText" dxfId="9187" priority="346" stopIfTrue="1" operator="containsText" text="WP">
      <formula>NOT(ISERROR(SEARCH("WP",P164)))</formula>
    </cfRule>
  </conditionalFormatting>
  <conditionalFormatting sqref="P164">
    <cfRule type="expression" dxfId="9186" priority="347">
      <formula>$W164&gt;0</formula>
    </cfRule>
  </conditionalFormatting>
  <conditionalFormatting sqref="N166">
    <cfRule type="expression" dxfId="9185" priority="342" stopIfTrue="1">
      <formula>$D$154="- Select EU funder -"</formula>
    </cfRule>
  </conditionalFormatting>
  <conditionalFormatting sqref="N166">
    <cfRule type="notContainsBlanks" dxfId="9184" priority="343" stopIfTrue="1">
      <formula>LEN(TRIM(N166))&gt;0</formula>
    </cfRule>
  </conditionalFormatting>
  <conditionalFormatting sqref="N166">
    <cfRule type="expression" dxfId="9183" priority="344">
      <formula>$W166&gt;0</formula>
    </cfRule>
  </conditionalFormatting>
  <conditionalFormatting sqref="P166">
    <cfRule type="expression" dxfId="9182" priority="339" stopIfTrue="1">
      <formula>$D$154="- Select EU funder -"</formula>
    </cfRule>
  </conditionalFormatting>
  <conditionalFormatting sqref="P166">
    <cfRule type="containsText" dxfId="9181" priority="340" stopIfTrue="1" operator="containsText" text="WP">
      <formula>NOT(ISERROR(SEARCH("WP",P166)))</formula>
    </cfRule>
  </conditionalFormatting>
  <conditionalFormatting sqref="P166">
    <cfRule type="expression" dxfId="9180" priority="341">
      <formula>$W166&gt;0</formula>
    </cfRule>
  </conditionalFormatting>
  <conditionalFormatting sqref="N168">
    <cfRule type="expression" dxfId="9179" priority="336" stopIfTrue="1">
      <formula>$D$154="- Select EU funder -"</formula>
    </cfRule>
  </conditionalFormatting>
  <conditionalFormatting sqref="N168">
    <cfRule type="notContainsBlanks" dxfId="9178" priority="337" stopIfTrue="1">
      <formula>LEN(TRIM(N168))&gt;0</formula>
    </cfRule>
  </conditionalFormatting>
  <conditionalFormatting sqref="N168">
    <cfRule type="expression" dxfId="9177" priority="338">
      <formula>$W168&gt;0</formula>
    </cfRule>
  </conditionalFormatting>
  <conditionalFormatting sqref="P168">
    <cfRule type="expression" dxfId="9176" priority="333" stopIfTrue="1">
      <formula>$D$154="- Select EU funder -"</formula>
    </cfRule>
  </conditionalFormatting>
  <conditionalFormatting sqref="P168">
    <cfRule type="containsText" dxfId="9175" priority="334" stopIfTrue="1" operator="containsText" text="WP">
      <formula>NOT(ISERROR(SEARCH("WP",P168)))</formula>
    </cfRule>
  </conditionalFormatting>
  <conditionalFormatting sqref="P168">
    <cfRule type="expression" dxfId="9174" priority="335">
      <formula>$W168&gt;0</formula>
    </cfRule>
  </conditionalFormatting>
  <conditionalFormatting sqref="N170">
    <cfRule type="expression" dxfId="9173" priority="330" stopIfTrue="1">
      <formula>$D$154="- Select EU funder -"</formula>
    </cfRule>
  </conditionalFormatting>
  <conditionalFormatting sqref="N170">
    <cfRule type="notContainsBlanks" dxfId="9172" priority="331" stopIfTrue="1">
      <formula>LEN(TRIM(N170))&gt;0</formula>
    </cfRule>
  </conditionalFormatting>
  <conditionalFormatting sqref="N170">
    <cfRule type="expression" dxfId="9171" priority="332">
      <formula>$W170&gt;0</formula>
    </cfRule>
  </conditionalFormatting>
  <conditionalFormatting sqref="P170">
    <cfRule type="expression" dxfId="9170" priority="327" stopIfTrue="1">
      <formula>$D$154="- Select EU funder -"</formula>
    </cfRule>
  </conditionalFormatting>
  <conditionalFormatting sqref="P170">
    <cfRule type="containsText" dxfId="9169" priority="328" stopIfTrue="1" operator="containsText" text="WP">
      <formula>NOT(ISERROR(SEARCH("WP",P170)))</formula>
    </cfRule>
  </conditionalFormatting>
  <conditionalFormatting sqref="P170">
    <cfRule type="expression" dxfId="9168" priority="329">
      <formula>$W170&gt;0</formula>
    </cfRule>
  </conditionalFormatting>
  <conditionalFormatting sqref="N172">
    <cfRule type="expression" dxfId="9167" priority="324" stopIfTrue="1">
      <formula>$D$154="- Select EU funder -"</formula>
    </cfRule>
  </conditionalFormatting>
  <conditionalFormatting sqref="N172">
    <cfRule type="notContainsBlanks" dxfId="9166" priority="325" stopIfTrue="1">
      <formula>LEN(TRIM(N172))&gt;0</formula>
    </cfRule>
  </conditionalFormatting>
  <conditionalFormatting sqref="N172">
    <cfRule type="expression" dxfId="9165" priority="326">
      <formula>$W172&gt;0</formula>
    </cfRule>
  </conditionalFormatting>
  <conditionalFormatting sqref="P172">
    <cfRule type="expression" dxfId="9164" priority="321" stopIfTrue="1">
      <formula>$D$154="- Select EU funder -"</formula>
    </cfRule>
  </conditionalFormatting>
  <conditionalFormatting sqref="P172">
    <cfRule type="containsText" dxfId="9163" priority="322" stopIfTrue="1" operator="containsText" text="WP">
      <formula>NOT(ISERROR(SEARCH("WP",P172)))</formula>
    </cfRule>
  </conditionalFormatting>
  <conditionalFormatting sqref="P172">
    <cfRule type="expression" dxfId="9162" priority="323">
      <formula>$W172&gt;0</formula>
    </cfRule>
  </conditionalFormatting>
  <conditionalFormatting sqref="N174">
    <cfRule type="expression" dxfId="9161" priority="318" stopIfTrue="1">
      <formula>$D$154="- Select EU funder -"</formula>
    </cfRule>
  </conditionalFormatting>
  <conditionalFormatting sqref="N174">
    <cfRule type="notContainsBlanks" dxfId="9160" priority="319" stopIfTrue="1">
      <formula>LEN(TRIM(N174))&gt;0</formula>
    </cfRule>
  </conditionalFormatting>
  <conditionalFormatting sqref="N174">
    <cfRule type="expression" dxfId="9159" priority="320">
      <formula>$W174&gt;0</formula>
    </cfRule>
  </conditionalFormatting>
  <conditionalFormatting sqref="P174">
    <cfRule type="expression" dxfId="9158" priority="315" stopIfTrue="1">
      <formula>$D$154="- Select EU funder -"</formula>
    </cfRule>
  </conditionalFormatting>
  <conditionalFormatting sqref="P174">
    <cfRule type="containsText" dxfId="9157" priority="316" stopIfTrue="1" operator="containsText" text="WP">
      <formula>NOT(ISERROR(SEARCH("WP",P174)))</formula>
    </cfRule>
  </conditionalFormatting>
  <conditionalFormatting sqref="P174">
    <cfRule type="expression" dxfId="9156" priority="317">
      <formula>$W174&gt;0</formula>
    </cfRule>
  </conditionalFormatting>
  <conditionalFormatting sqref="N176">
    <cfRule type="expression" dxfId="9155" priority="312" stopIfTrue="1">
      <formula>$D$154="- Select EU funder -"</formula>
    </cfRule>
  </conditionalFormatting>
  <conditionalFormatting sqref="N176">
    <cfRule type="notContainsBlanks" dxfId="9154" priority="313" stopIfTrue="1">
      <formula>LEN(TRIM(N176))&gt;0</formula>
    </cfRule>
  </conditionalFormatting>
  <conditionalFormatting sqref="N176">
    <cfRule type="expression" dxfId="9153" priority="314">
      <formula>$W176&gt;0</formula>
    </cfRule>
  </conditionalFormatting>
  <conditionalFormatting sqref="P176">
    <cfRule type="expression" dxfId="9152" priority="309" stopIfTrue="1">
      <formula>$D$154="- Select EU funder -"</formula>
    </cfRule>
  </conditionalFormatting>
  <conditionalFormatting sqref="P176">
    <cfRule type="containsText" dxfId="9151" priority="310" stopIfTrue="1" operator="containsText" text="WP">
      <formula>NOT(ISERROR(SEARCH("WP",P176)))</formula>
    </cfRule>
  </conditionalFormatting>
  <conditionalFormatting sqref="P176">
    <cfRule type="expression" dxfId="9150" priority="311">
      <formula>$W176&gt;0</formula>
    </cfRule>
  </conditionalFormatting>
  <conditionalFormatting sqref="N178">
    <cfRule type="expression" dxfId="9149" priority="306" stopIfTrue="1">
      <formula>$D$154="- Select EU funder -"</formula>
    </cfRule>
  </conditionalFormatting>
  <conditionalFormatting sqref="N178">
    <cfRule type="notContainsBlanks" dxfId="9148" priority="307" stopIfTrue="1">
      <formula>LEN(TRIM(N178))&gt;0</formula>
    </cfRule>
  </conditionalFormatting>
  <conditionalFormatting sqref="N178">
    <cfRule type="expression" dxfId="9147" priority="308">
      <formula>$W178&gt;0</formula>
    </cfRule>
  </conditionalFormatting>
  <conditionalFormatting sqref="P178">
    <cfRule type="expression" dxfId="9146" priority="303" stopIfTrue="1">
      <formula>$D$154="- Select EU funder -"</formula>
    </cfRule>
  </conditionalFormatting>
  <conditionalFormatting sqref="P178">
    <cfRule type="containsText" dxfId="9145" priority="304" stopIfTrue="1" operator="containsText" text="WP">
      <formula>NOT(ISERROR(SEARCH("WP",P178)))</formula>
    </cfRule>
  </conditionalFormatting>
  <conditionalFormatting sqref="P178">
    <cfRule type="expression" dxfId="9144" priority="305">
      <formula>$W178&gt;0</formula>
    </cfRule>
  </conditionalFormatting>
  <conditionalFormatting sqref="N180">
    <cfRule type="expression" dxfId="9143" priority="300" stopIfTrue="1">
      <formula>$D$154="- Select EU funder -"</formula>
    </cfRule>
  </conditionalFormatting>
  <conditionalFormatting sqref="N180">
    <cfRule type="notContainsBlanks" dxfId="9142" priority="301" stopIfTrue="1">
      <formula>LEN(TRIM(N180))&gt;0</formula>
    </cfRule>
  </conditionalFormatting>
  <conditionalFormatting sqref="N180">
    <cfRule type="expression" dxfId="9141" priority="302">
      <formula>$W180&gt;0</formula>
    </cfRule>
  </conditionalFormatting>
  <conditionalFormatting sqref="P180">
    <cfRule type="expression" dxfId="9140" priority="297" stopIfTrue="1">
      <formula>$D$154="- Select EU funder -"</formula>
    </cfRule>
  </conditionalFormatting>
  <conditionalFormatting sqref="P180">
    <cfRule type="containsText" dxfId="9139" priority="298" stopIfTrue="1" operator="containsText" text="WP">
      <formula>NOT(ISERROR(SEARCH("WP",P180)))</formula>
    </cfRule>
  </conditionalFormatting>
  <conditionalFormatting sqref="P180">
    <cfRule type="expression" dxfId="9138" priority="299">
      <formula>$W180&gt;0</formula>
    </cfRule>
  </conditionalFormatting>
  <conditionalFormatting sqref="N182">
    <cfRule type="expression" dxfId="9137" priority="294" stopIfTrue="1">
      <formula>$D$154="- Select EU funder -"</formula>
    </cfRule>
  </conditionalFormatting>
  <conditionalFormatting sqref="N182">
    <cfRule type="notContainsBlanks" dxfId="9136" priority="295" stopIfTrue="1">
      <formula>LEN(TRIM(N182))&gt;0</formula>
    </cfRule>
  </conditionalFormatting>
  <conditionalFormatting sqref="N182">
    <cfRule type="expression" dxfId="9135" priority="296">
      <formula>$W182&gt;0</formula>
    </cfRule>
  </conditionalFormatting>
  <conditionalFormatting sqref="P182">
    <cfRule type="expression" dxfId="9134" priority="291" stopIfTrue="1">
      <formula>$D$154="- Select EU funder -"</formula>
    </cfRule>
  </conditionalFormatting>
  <conditionalFormatting sqref="P182">
    <cfRule type="containsText" dxfId="9133" priority="292" stopIfTrue="1" operator="containsText" text="WP">
      <formula>NOT(ISERROR(SEARCH("WP",P182)))</formula>
    </cfRule>
  </conditionalFormatting>
  <conditionalFormatting sqref="P182">
    <cfRule type="expression" dxfId="9132" priority="293">
      <formula>$W182&gt;0</formula>
    </cfRule>
  </conditionalFormatting>
  <conditionalFormatting sqref="N184">
    <cfRule type="expression" dxfId="9131" priority="288" stopIfTrue="1">
      <formula>$D$184="- Select EU funder -"</formula>
    </cfRule>
  </conditionalFormatting>
  <conditionalFormatting sqref="N184">
    <cfRule type="notContainsBlanks" dxfId="9130" priority="289" stopIfTrue="1">
      <formula>LEN(TRIM(N184))&gt;0</formula>
    </cfRule>
  </conditionalFormatting>
  <conditionalFormatting sqref="N184">
    <cfRule type="expression" dxfId="9129" priority="290">
      <formula>$W184&gt;0</formula>
    </cfRule>
  </conditionalFormatting>
  <conditionalFormatting sqref="P184">
    <cfRule type="expression" dxfId="9128" priority="285" stopIfTrue="1">
      <formula>$D$184="- Select EU funder -"</formula>
    </cfRule>
  </conditionalFormatting>
  <conditionalFormatting sqref="P184">
    <cfRule type="containsText" dxfId="9127" priority="286" stopIfTrue="1" operator="containsText" text="WP">
      <formula>NOT(ISERROR(SEARCH("WP",P184)))</formula>
    </cfRule>
  </conditionalFormatting>
  <conditionalFormatting sqref="P184">
    <cfRule type="expression" dxfId="9126" priority="287">
      <formula>$W184&gt;0</formula>
    </cfRule>
  </conditionalFormatting>
  <conditionalFormatting sqref="N186">
    <cfRule type="expression" dxfId="9125" priority="282" stopIfTrue="1">
      <formula>$D$184="- Select EU funder -"</formula>
    </cfRule>
  </conditionalFormatting>
  <conditionalFormatting sqref="N186">
    <cfRule type="notContainsBlanks" dxfId="9124" priority="283" stopIfTrue="1">
      <formula>LEN(TRIM(N186))&gt;0</formula>
    </cfRule>
  </conditionalFormatting>
  <conditionalFormatting sqref="N186">
    <cfRule type="expression" dxfId="9123" priority="284">
      <formula>$W186&gt;0</formula>
    </cfRule>
  </conditionalFormatting>
  <conditionalFormatting sqref="P186">
    <cfRule type="expression" dxfId="9122" priority="279" stopIfTrue="1">
      <formula>$D$184="- Select EU funder -"</formula>
    </cfRule>
  </conditionalFormatting>
  <conditionalFormatting sqref="P186">
    <cfRule type="containsText" dxfId="9121" priority="280" stopIfTrue="1" operator="containsText" text="WP">
      <formula>NOT(ISERROR(SEARCH("WP",P186)))</formula>
    </cfRule>
  </conditionalFormatting>
  <conditionalFormatting sqref="P186">
    <cfRule type="expression" dxfId="9120" priority="281">
      <formula>$W186&gt;0</formula>
    </cfRule>
  </conditionalFormatting>
  <conditionalFormatting sqref="N188">
    <cfRule type="expression" dxfId="9119" priority="276" stopIfTrue="1">
      <formula>$D$184="- Select EU funder -"</formula>
    </cfRule>
  </conditionalFormatting>
  <conditionalFormatting sqref="N188">
    <cfRule type="notContainsBlanks" dxfId="9118" priority="277" stopIfTrue="1">
      <formula>LEN(TRIM(N188))&gt;0</formula>
    </cfRule>
  </conditionalFormatting>
  <conditionalFormatting sqref="N188">
    <cfRule type="expression" dxfId="9117" priority="278">
      <formula>$W188&gt;0</formula>
    </cfRule>
  </conditionalFormatting>
  <conditionalFormatting sqref="P188">
    <cfRule type="expression" dxfId="9116" priority="273" stopIfTrue="1">
      <formula>$D$184="- Select EU funder -"</formula>
    </cfRule>
  </conditionalFormatting>
  <conditionalFormatting sqref="P188">
    <cfRule type="containsText" dxfId="9115" priority="274" stopIfTrue="1" operator="containsText" text="WP">
      <formula>NOT(ISERROR(SEARCH("WP",P188)))</formula>
    </cfRule>
  </conditionalFormatting>
  <conditionalFormatting sqref="P188">
    <cfRule type="expression" dxfId="9114" priority="275">
      <formula>$W188&gt;0</formula>
    </cfRule>
  </conditionalFormatting>
  <conditionalFormatting sqref="N190">
    <cfRule type="expression" dxfId="9113" priority="270" stopIfTrue="1">
      <formula>$D$184="- Select EU funder -"</formula>
    </cfRule>
  </conditionalFormatting>
  <conditionalFormatting sqref="N190">
    <cfRule type="notContainsBlanks" dxfId="9112" priority="271" stopIfTrue="1">
      <formula>LEN(TRIM(N190))&gt;0</formula>
    </cfRule>
  </conditionalFormatting>
  <conditionalFormatting sqref="N190">
    <cfRule type="expression" dxfId="9111" priority="272">
      <formula>$W190&gt;0</formula>
    </cfRule>
  </conditionalFormatting>
  <conditionalFormatting sqref="P190">
    <cfRule type="expression" dxfId="9110" priority="267" stopIfTrue="1">
      <formula>$D$184="- Select EU funder -"</formula>
    </cfRule>
  </conditionalFormatting>
  <conditionalFormatting sqref="P190">
    <cfRule type="containsText" dxfId="9109" priority="268" stopIfTrue="1" operator="containsText" text="WP">
      <formula>NOT(ISERROR(SEARCH("WP",P190)))</formula>
    </cfRule>
  </conditionalFormatting>
  <conditionalFormatting sqref="P190">
    <cfRule type="expression" dxfId="9108" priority="269">
      <formula>$W190&gt;0</formula>
    </cfRule>
  </conditionalFormatting>
  <conditionalFormatting sqref="N192">
    <cfRule type="expression" dxfId="9107" priority="264" stopIfTrue="1">
      <formula>$D$184="- Select EU funder -"</formula>
    </cfRule>
  </conditionalFormatting>
  <conditionalFormatting sqref="N192">
    <cfRule type="notContainsBlanks" dxfId="9106" priority="265" stopIfTrue="1">
      <formula>LEN(TRIM(N192))&gt;0</formula>
    </cfRule>
  </conditionalFormatting>
  <conditionalFormatting sqref="N192">
    <cfRule type="expression" dxfId="9105" priority="266">
      <formula>$W192&gt;0</formula>
    </cfRule>
  </conditionalFormatting>
  <conditionalFormatting sqref="P192">
    <cfRule type="expression" dxfId="9104" priority="261" stopIfTrue="1">
      <formula>$D$184="- Select EU funder -"</formula>
    </cfRule>
  </conditionalFormatting>
  <conditionalFormatting sqref="P192">
    <cfRule type="containsText" dxfId="9103" priority="262" stopIfTrue="1" operator="containsText" text="WP">
      <formula>NOT(ISERROR(SEARCH("WP",P192)))</formula>
    </cfRule>
  </conditionalFormatting>
  <conditionalFormatting sqref="P192">
    <cfRule type="expression" dxfId="9102" priority="263">
      <formula>$W192&gt;0</formula>
    </cfRule>
  </conditionalFormatting>
  <conditionalFormatting sqref="N194">
    <cfRule type="expression" dxfId="9101" priority="258" stopIfTrue="1">
      <formula>$D$184="- Select EU funder -"</formula>
    </cfRule>
  </conditionalFormatting>
  <conditionalFormatting sqref="N194">
    <cfRule type="notContainsBlanks" dxfId="9100" priority="259" stopIfTrue="1">
      <formula>LEN(TRIM(N194))&gt;0</formula>
    </cfRule>
  </conditionalFormatting>
  <conditionalFormatting sqref="N194">
    <cfRule type="expression" dxfId="9099" priority="260">
      <formula>$W194&gt;0</formula>
    </cfRule>
  </conditionalFormatting>
  <conditionalFormatting sqref="P194">
    <cfRule type="expression" dxfId="9098" priority="255" stopIfTrue="1">
      <formula>$D$184="- Select EU funder -"</formula>
    </cfRule>
  </conditionalFormatting>
  <conditionalFormatting sqref="P194">
    <cfRule type="containsText" dxfId="9097" priority="256" stopIfTrue="1" operator="containsText" text="WP">
      <formula>NOT(ISERROR(SEARCH("WP",P194)))</formula>
    </cfRule>
  </conditionalFormatting>
  <conditionalFormatting sqref="P194">
    <cfRule type="expression" dxfId="9096" priority="257">
      <formula>$W194&gt;0</formula>
    </cfRule>
  </conditionalFormatting>
  <conditionalFormatting sqref="N196">
    <cfRule type="expression" dxfId="9095" priority="252" stopIfTrue="1">
      <formula>$D$184="- Select EU funder -"</formula>
    </cfRule>
  </conditionalFormatting>
  <conditionalFormatting sqref="N196">
    <cfRule type="notContainsBlanks" dxfId="9094" priority="253" stopIfTrue="1">
      <formula>LEN(TRIM(N196))&gt;0</formula>
    </cfRule>
  </conditionalFormatting>
  <conditionalFormatting sqref="N196">
    <cfRule type="expression" dxfId="9093" priority="254">
      <formula>$W196&gt;0</formula>
    </cfRule>
  </conditionalFormatting>
  <conditionalFormatting sqref="P196">
    <cfRule type="expression" dxfId="9092" priority="249" stopIfTrue="1">
      <formula>$D$184="- Select EU funder -"</formula>
    </cfRule>
  </conditionalFormatting>
  <conditionalFormatting sqref="P196">
    <cfRule type="containsText" dxfId="9091" priority="250" stopIfTrue="1" operator="containsText" text="WP">
      <formula>NOT(ISERROR(SEARCH("WP",P196)))</formula>
    </cfRule>
  </conditionalFormatting>
  <conditionalFormatting sqref="P196">
    <cfRule type="expression" dxfId="9090" priority="251">
      <formula>$W196&gt;0</formula>
    </cfRule>
  </conditionalFormatting>
  <conditionalFormatting sqref="N198">
    <cfRule type="expression" dxfId="9089" priority="246" stopIfTrue="1">
      <formula>$D$184="- Select EU funder -"</formula>
    </cfRule>
  </conditionalFormatting>
  <conditionalFormatting sqref="N198">
    <cfRule type="notContainsBlanks" dxfId="9088" priority="247" stopIfTrue="1">
      <formula>LEN(TRIM(N198))&gt;0</formula>
    </cfRule>
  </conditionalFormatting>
  <conditionalFormatting sqref="N198">
    <cfRule type="expression" dxfId="9087" priority="248">
      <formula>$W198&gt;0</formula>
    </cfRule>
  </conditionalFormatting>
  <conditionalFormatting sqref="P198">
    <cfRule type="expression" dxfId="9086" priority="243" stopIfTrue="1">
      <formula>$D$184="- Select EU funder -"</formula>
    </cfRule>
  </conditionalFormatting>
  <conditionalFormatting sqref="P198">
    <cfRule type="containsText" dxfId="9085" priority="244" stopIfTrue="1" operator="containsText" text="WP">
      <formula>NOT(ISERROR(SEARCH("WP",P198)))</formula>
    </cfRule>
  </conditionalFormatting>
  <conditionalFormatting sqref="P198">
    <cfRule type="expression" dxfId="9084" priority="245">
      <formula>$W198&gt;0</formula>
    </cfRule>
  </conditionalFormatting>
  <conditionalFormatting sqref="N200">
    <cfRule type="expression" dxfId="9083" priority="240" stopIfTrue="1">
      <formula>$D$184="- Select EU funder -"</formula>
    </cfRule>
  </conditionalFormatting>
  <conditionalFormatting sqref="N200">
    <cfRule type="notContainsBlanks" dxfId="9082" priority="241" stopIfTrue="1">
      <formula>LEN(TRIM(N200))&gt;0</formula>
    </cfRule>
  </conditionalFormatting>
  <conditionalFormatting sqref="N200">
    <cfRule type="expression" dxfId="9081" priority="242">
      <formula>$W200&gt;0</formula>
    </cfRule>
  </conditionalFormatting>
  <conditionalFormatting sqref="P200">
    <cfRule type="expression" dxfId="9080" priority="237" stopIfTrue="1">
      <formula>$D$184="- Select EU funder -"</formula>
    </cfRule>
  </conditionalFormatting>
  <conditionalFormatting sqref="P200">
    <cfRule type="containsText" dxfId="9079" priority="238" stopIfTrue="1" operator="containsText" text="WP">
      <formula>NOT(ISERROR(SEARCH("WP",P200)))</formula>
    </cfRule>
  </conditionalFormatting>
  <conditionalFormatting sqref="P200">
    <cfRule type="expression" dxfId="9078" priority="239">
      <formula>$W200&gt;0</formula>
    </cfRule>
  </conditionalFormatting>
  <conditionalFormatting sqref="N202">
    <cfRule type="expression" dxfId="9077" priority="234" stopIfTrue="1">
      <formula>$D$184="- Select EU funder -"</formula>
    </cfRule>
  </conditionalFormatting>
  <conditionalFormatting sqref="N202">
    <cfRule type="notContainsBlanks" dxfId="9076" priority="235" stopIfTrue="1">
      <formula>LEN(TRIM(N202))&gt;0</formula>
    </cfRule>
  </conditionalFormatting>
  <conditionalFormatting sqref="N202">
    <cfRule type="expression" dxfId="9075" priority="236">
      <formula>$W202&gt;0</formula>
    </cfRule>
  </conditionalFormatting>
  <conditionalFormatting sqref="P202">
    <cfRule type="expression" dxfId="9074" priority="231" stopIfTrue="1">
      <formula>$D$184="- Select EU funder -"</formula>
    </cfRule>
  </conditionalFormatting>
  <conditionalFormatting sqref="P202">
    <cfRule type="containsText" dxfId="9073" priority="232" stopIfTrue="1" operator="containsText" text="WP">
      <formula>NOT(ISERROR(SEARCH("WP",P202)))</formula>
    </cfRule>
  </conditionalFormatting>
  <conditionalFormatting sqref="P202">
    <cfRule type="expression" dxfId="9072" priority="233">
      <formula>$W202&gt;0</formula>
    </cfRule>
  </conditionalFormatting>
  <conditionalFormatting sqref="N204">
    <cfRule type="expression" dxfId="9071" priority="228" stopIfTrue="1">
      <formula>$D$184="- Select EU funder -"</formula>
    </cfRule>
  </conditionalFormatting>
  <conditionalFormatting sqref="N204">
    <cfRule type="notContainsBlanks" dxfId="9070" priority="229" stopIfTrue="1">
      <formula>LEN(TRIM(N204))&gt;0</formula>
    </cfRule>
  </conditionalFormatting>
  <conditionalFormatting sqref="N204">
    <cfRule type="expression" dxfId="9069" priority="230">
      <formula>$W204&gt;0</formula>
    </cfRule>
  </conditionalFormatting>
  <conditionalFormatting sqref="P204">
    <cfRule type="expression" dxfId="9068" priority="225" stopIfTrue="1">
      <formula>$D$184="- Select EU funder -"</formula>
    </cfRule>
  </conditionalFormatting>
  <conditionalFormatting sqref="P204">
    <cfRule type="containsText" dxfId="9067" priority="226" stopIfTrue="1" operator="containsText" text="WP">
      <formula>NOT(ISERROR(SEARCH("WP",P204)))</formula>
    </cfRule>
  </conditionalFormatting>
  <conditionalFormatting sqref="P204">
    <cfRule type="expression" dxfId="9066" priority="227">
      <formula>$W204&gt;0</formula>
    </cfRule>
  </conditionalFormatting>
  <conditionalFormatting sqref="N206">
    <cfRule type="expression" dxfId="9065" priority="222" stopIfTrue="1">
      <formula>$D$184="- Select EU funder -"</formula>
    </cfRule>
  </conditionalFormatting>
  <conditionalFormatting sqref="N206">
    <cfRule type="notContainsBlanks" dxfId="9064" priority="223" stopIfTrue="1">
      <formula>LEN(TRIM(N206))&gt;0</formula>
    </cfRule>
  </conditionalFormatting>
  <conditionalFormatting sqref="N206">
    <cfRule type="expression" dxfId="9063" priority="224">
      <formula>$W206&gt;0</formula>
    </cfRule>
  </conditionalFormatting>
  <conditionalFormatting sqref="P206">
    <cfRule type="expression" dxfId="9062" priority="219" stopIfTrue="1">
      <formula>$D$184="- Select EU funder -"</formula>
    </cfRule>
  </conditionalFormatting>
  <conditionalFormatting sqref="P206">
    <cfRule type="containsText" dxfId="9061" priority="220" stopIfTrue="1" operator="containsText" text="WP">
      <formula>NOT(ISERROR(SEARCH("WP",P206)))</formula>
    </cfRule>
  </conditionalFormatting>
  <conditionalFormatting sqref="P206">
    <cfRule type="expression" dxfId="9060" priority="221">
      <formula>$W206&gt;0</formula>
    </cfRule>
  </conditionalFormatting>
  <conditionalFormatting sqref="N208">
    <cfRule type="expression" dxfId="9059" priority="216" stopIfTrue="1">
      <formula>$D$184="- Select EU funder -"</formula>
    </cfRule>
  </conditionalFormatting>
  <conditionalFormatting sqref="N208">
    <cfRule type="notContainsBlanks" dxfId="9058" priority="217" stopIfTrue="1">
      <formula>LEN(TRIM(N208))&gt;0</formula>
    </cfRule>
  </conditionalFormatting>
  <conditionalFormatting sqref="N208">
    <cfRule type="expression" dxfId="9057" priority="218">
      <formula>$W208&gt;0</formula>
    </cfRule>
  </conditionalFormatting>
  <conditionalFormatting sqref="P208">
    <cfRule type="expression" dxfId="9056" priority="213" stopIfTrue="1">
      <formula>$D$184="- Select EU funder -"</formula>
    </cfRule>
  </conditionalFormatting>
  <conditionalFormatting sqref="P208">
    <cfRule type="containsText" dxfId="9055" priority="214" stopIfTrue="1" operator="containsText" text="WP">
      <formula>NOT(ISERROR(SEARCH("WP",P208)))</formula>
    </cfRule>
  </conditionalFormatting>
  <conditionalFormatting sqref="P208">
    <cfRule type="expression" dxfId="9054" priority="215">
      <formula>$W208&gt;0</formula>
    </cfRule>
  </conditionalFormatting>
  <conditionalFormatting sqref="N210">
    <cfRule type="expression" dxfId="9053" priority="210" stopIfTrue="1">
      <formula>$D$184="- Select EU funder -"</formula>
    </cfRule>
  </conditionalFormatting>
  <conditionalFormatting sqref="N210">
    <cfRule type="notContainsBlanks" dxfId="9052" priority="211" stopIfTrue="1">
      <formula>LEN(TRIM(N210))&gt;0</formula>
    </cfRule>
  </conditionalFormatting>
  <conditionalFormatting sqref="N210">
    <cfRule type="expression" dxfId="9051" priority="212">
      <formula>$W210&gt;0</formula>
    </cfRule>
  </conditionalFormatting>
  <conditionalFormatting sqref="P210">
    <cfRule type="expression" dxfId="9050" priority="207" stopIfTrue="1">
      <formula>$D$184="- Select EU funder -"</formula>
    </cfRule>
  </conditionalFormatting>
  <conditionalFormatting sqref="P210">
    <cfRule type="containsText" dxfId="9049" priority="208" stopIfTrue="1" operator="containsText" text="WP">
      <formula>NOT(ISERROR(SEARCH("WP",P210)))</formula>
    </cfRule>
  </conditionalFormatting>
  <conditionalFormatting sqref="P210">
    <cfRule type="expression" dxfId="9048" priority="209">
      <formula>$W210&gt;0</formula>
    </cfRule>
  </conditionalFormatting>
  <conditionalFormatting sqref="N212">
    <cfRule type="expression" dxfId="9047" priority="204" stopIfTrue="1">
      <formula>$D$184="- Select EU funder -"</formula>
    </cfRule>
  </conditionalFormatting>
  <conditionalFormatting sqref="N212">
    <cfRule type="notContainsBlanks" dxfId="9046" priority="205" stopIfTrue="1">
      <formula>LEN(TRIM(N212))&gt;0</formula>
    </cfRule>
  </conditionalFormatting>
  <conditionalFormatting sqref="N212">
    <cfRule type="expression" dxfId="9045" priority="206">
      <formula>$W212&gt;0</formula>
    </cfRule>
  </conditionalFormatting>
  <conditionalFormatting sqref="P212">
    <cfRule type="expression" dxfId="9044" priority="201" stopIfTrue="1">
      <formula>$D$184="- Select EU funder -"</formula>
    </cfRule>
  </conditionalFormatting>
  <conditionalFormatting sqref="P212">
    <cfRule type="containsText" dxfId="9043" priority="202" stopIfTrue="1" operator="containsText" text="WP">
      <formula>NOT(ISERROR(SEARCH("WP",P212)))</formula>
    </cfRule>
  </conditionalFormatting>
  <conditionalFormatting sqref="P212">
    <cfRule type="expression" dxfId="9042" priority="203">
      <formula>$W212&gt;0</formula>
    </cfRule>
  </conditionalFormatting>
  <conditionalFormatting sqref="F221">
    <cfRule type="expression" dxfId="9041" priority="190" stopIfTrue="1">
      <formula>$D221="Select or Enter US federal funder"</formula>
    </cfRule>
  </conditionalFormatting>
  <conditionalFormatting sqref="V221">
    <cfRule type="expression" dxfId="9040" priority="169" stopIfTrue="1">
      <formula>$Z$261&lt;21</formula>
    </cfRule>
  </conditionalFormatting>
  <conditionalFormatting sqref="R221">
    <cfRule type="expression" dxfId="9039" priority="171" stopIfTrue="1">
      <formula>$D221="Select or Enter US federal funder"</formula>
    </cfRule>
  </conditionalFormatting>
  <conditionalFormatting sqref="V221">
    <cfRule type="expression" dxfId="9038" priority="172" stopIfTrue="1">
      <formula>$D221="Select or Enter US federal funder"</formula>
    </cfRule>
  </conditionalFormatting>
  <conditionalFormatting sqref="F234">
    <cfRule type="expression" dxfId="9037" priority="191" stopIfTrue="1">
      <formula>$D234="Select or Enter Other funder"</formula>
    </cfRule>
  </conditionalFormatting>
  <conditionalFormatting sqref="N234">
    <cfRule type="expression" dxfId="9036" priority="154" stopIfTrue="1">
      <formula>$D234="Select or Enter Other funder"</formula>
    </cfRule>
  </conditionalFormatting>
  <conditionalFormatting sqref="N234">
    <cfRule type="notContainsBlanks" dxfId="9035" priority="155" stopIfTrue="1">
      <formula>LEN(TRIM(N234))&gt;0</formula>
    </cfRule>
  </conditionalFormatting>
  <conditionalFormatting sqref="N234">
    <cfRule type="expression" dxfId="9034" priority="156">
      <formula>$W234&gt;0</formula>
    </cfRule>
  </conditionalFormatting>
  <conditionalFormatting sqref="V234">
    <cfRule type="expression" dxfId="9033" priority="144" stopIfTrue="1">
      <formula>$Z$261&lt;21</formula>
    </cfRule>
  </conditionalFormatting>
  <conditionalFormatting sqref="R234">
    <cfRule type="expression" dxfId="9032" priority="146" stopIfTrue="1">
      <formula>$D234="Select or Enter Other funder"</formula>
    </cfRule>
  </conditionalFormatting>
  <conditionalFormatting sqref="V234">
    <cfRule type="expression" dxfId="9031" priority="147" stopIfTrue="1">
      <formula>$D234="Select or Enter Other funder"</formula>
    </cfRule>
  </conditionalFormatting>
  <conditionalFormatting sqref="V247">
    <cfRule type="expression" dxfId="9030" priority="124" stopIfTrue="1">
      <formula>$Z$261&lt;21</formula>
    </cfRule>
  </conditionalFormatting>
  <conditionalFormatting sqref="R247:U247">
    <cfRule type="expression" dxfId="9029" priority="125" stopIfTrue="1">
      <formula>$N247="- Select work type -"</formula>
    </cfRule>
  </conditionalFormatting>
  <conditionalFormatting sqref="V247">
    <cfRule type="expression" dxfId="9028" priority="127" stopIfTrue="1">
      <formula>$N247="- Select work type -"</formula>
    </cfRule>
  </conditionalFormatting>
  <conditionalFormatting sqref="V249">
    <cfRule type="expression" dxfId="9027" priority="121" stopIfTrue="1">
      <formula>$Z$261&lt;21</formula>
    </cfRule>
  </conditionalFormatting>
  <conditionalFormatting sqref="R249:U249">
    <cfRule type="expression" dxfId="9026" priority="122" stopIfTrue="1">
      <formula>$N249="- Select work type -"</formula>
    </cfRule>
  </conditionalFormatting>
  <conditionalFormatting sqref="V249">
    <cfRule type="expression" dxfId="9025" priority="123" stopIfTrue="1">
      <formula>$N249="- Select work type -"</formula>
    </cfRule>
  </conditionalFormatting>
  <conditionalFormatting sqref="V251">
    <cfRule type="expression" dxfId="9024" priority="118" stopIfTrue="1">
      <formula>$Z$261&lt;21</formula>
    </cfRule>
  </conditionalFormatting>
  <conditionalFormatting sqref="R251:U251">
    <cfRule type="expression" dxfId="9023" priority="119" stopIfTrue="1">
      <formula>$N251="- Select work type -"</formula>
    </cfRule>
  </conditionalFormatting>
  <conditionalFormatting sqref="V251">
    <cfRule type="expression" dxfId="9022" priority="120" stopIfTrue="1">
      <formula>$N251="- Select work type -"</formula>
    </cfRule>
  </conditionalFormatting>
  <conditionalFormatting sqref="H296:W404">
    <cfRule type="containsText" dxfId="9021" priority="72" operator="containsText" text="Select">
      <formula>NOT(ISERROR(SEARCH("Select",H296)))</formula>
    </cfRule>
    <cfRule type="cellIs" dxfId="9020" priority="73" operator="equal">
      <formula>0</formula>
    </cfRule>
  </conditionalFormatting>
  <conditionalFormatting sqref="V26">
    <cfRule type="expression" dxfId="9019" priority="70" stopIfTrue="1">
      <formula>$Z$261&lt;21</formula>
    </cfRule>
  </conditionalFormatting>
  <conditionalFormatting sqref="V26">
    <cfRule type="expression" dxfId="9018" priority="71">
      <formula>N26="- Select type of leave -"</formula>
    </cfRule>
  </conditionalFormatting>
  <conditionalFormatting sqref="N251">
    <cfRule type="containsText" dxfId="9017" priority="1440" stopIfTrue="1" operator="containsText" text="Select work type -">
      <formula>NOT(ISERROR(SEARCH("Select work type -",N251)))</formula>
    </cfRule>
  </conditionalFormatting>
  <conditionalFormatting sqref="F225">
    <cfRule type="expression" dxfId="9016" priority="68" stopIfTrue="1">
      <formula>$D225="Select or Enter US federal funder"</formula>
    </cfRule>
  </conditionalFormatting>
  <conditionalFormatting sqref="H221">
    <cfRule type="expression" dxfId="9015" priority="67" stopIfTrue="1">
      <formula>$D221="Select or Enter US federal funder"</formula>
    </cfRule>
  </conditionalFormatting>
  <conditionalFormatting sqref="J221">
    <cfRule type="expression" dxfId="9014" priority="66" stopIfTrue="1">
      <formula>$D221="Select or Enter US federal funder"</formula>
    </cfRule>
  </conditionalFormatting>
  <conditionalFormatting sqref="L221">
    <cfRule type="expression" dxfId="9013" priority="65" stopIfTrue="1">
      <formula>$D221="Select or Enter US federal funder"</formula>
    </cfRule>
  </conditionalFormatting>
  <conditionalFormatting sqref="F223">
    <cfRule type="expression" dxfId="9012" priority="63" stopIfTrue="1">
      <formula>$D223="Select or Enter US federal funder"</formula>
    </cfRule>
  </conditionalFormatting>
  <conditionalFormatting sqref="H223">
    <cfRule type="expression" dxfId="9011" priority="62" stopIfTrue="1">
      <formula>$D223="Select or Enter US federal funder"</formula>
    </cfRule>
  </conditionalFormatting>
  <conditionalFormatting sqref="J223">
    <cfRule type="expression" dxfId="9010" priority="61" stopIfTrue="1">
      <formula>$D223="Select or Enter US federal funder"</formula>
    </cfRule>
  </conditionalFormatting>
  <conditionalFormatting sqref="L223">
    <cfRule type="expression" dxfId="9009" priority="60" stopIfTrue="1">
      <formula>$D223="Select or Enter US federal funder"</formula>
    </cfRule>
  </conditionalFormatting>
  <conditionalFormatting sqref="H225">
    <cfRule type="expression" dxfId="9008" priority="59" stopIfTrue="1">
      <formula>$D225="Select or Enter US federal funder"</formula>
    </cfRule>
  </conditionalFormatting>
  <conditionalFormatting sqref="J225">
    <cfRule type="expression" dxfId="9007" priority="58" stopIfTrue="1">
      <formula>$D225="Select or Enter US federal funder"</formula>
    </cfRule>
  </conditionalFormatting>
  <conditionalFormatting sqref="L225">
    <cfRule type="expression" dxfId="9006" priority="57" stopIfTrue="1">
      <formula>$D225="Select or Enter US federal funder"</formula>
    </cfRule>
  </conditionalFormatting>
  <conditionalFormatting sqref="N221">
    <cfRule type="expression" dxfId="9005" priority="54" stopIfTrue="1">
      <formula>$D221="Select or Enter US federal funder"</formula>
    </cfRule>
  </conditionalFormatting>
  <conditionalFormatting sqref="N221">
    <cfRule type="notContainsBlanks" dxfId="9004" priority="55" stopIfTrue="1">
      <formula>LEN(TRIM(N221))&gt;0</formula>
    </cfRule>
  </conditionalFormatting>
  <conditionalFormatting sqref="N221">
    <cfRule type="expression" dxfId="9003" priority="56">
      <formula>$W221&gt;0</formula>
    </cfRule>
  </conditionalFormatting>
  <conditionalFormatting sqref="N223">
    <cfRule type="expression" dxfId="9002" priority="51" stopIfTrue="1">
      <formula>$D223="Select or Enter US federal funder"</formula>
    </cfRule>
  </conditionalFormatting>
  <conditionalFormatting sqref="N223">
    <cfRule type="notContainsBlanks" dxfId="9001" priority="52" stopIfTrue="1">
      <formula>LEN(TRIM(N223))&gt;0</formula>
    </cfRule>
  </conditionalFormatting>
  <conditionalFormatting sqref="N223">
    <cfRule type="expression" dxfId="9000" priority="53">
      <formula>$W223&gt;0</formula>
    </cfRule>
  </conditionalFormatting>
  <conditionalFormatting sqref="N225">
    <cfRule type="expression" dxfId="8999" priority="48" stopIfTrue="1">
      <formula>$D225="Select or Enter US federal funder"</formula>
    </cfRule>
  </conditionalFormatting>
  <conditionalFormatting sqref="N225">
    <cfRule type="notContainsBlanks" dxfId="8998" priority="49" stopIfTrue="1">
      <formula>LEN(TRIM(N225))&gt;0</formula>
    </cfRule>
  </conditionalFormatting>
  <conditionalFormatting sqref="N225">
    <cfRule type="expression" dxfId="8997" priority="50">
      <formula>$W225&gt;0</formula>
    </cfRule>
  </conditionalFormatting>
  <conditionalFormatting sqref="S221:U221">
    <cfRule type="expression" dxfId="8996" priority="47" stopIfTrue="1">
      <formula>$D221="Select or Enter US federal funder"</formula>
    </cfRule>
  </conditionalFormatting>
  <conditionalFormatting sqref="R223:U223">
    <cfRule type="expression" dxfId="8995" priority="46" stopIfTrue="1">
      <formula>$D223="Select or Enter US federal funder"</formula>
    </cfRule>
  </conditionalFormatting>
  <conditionalFormatting sqref="R225:U225">
    <cfRule type="expression" dxfId="8994" priority="45" stopIfTrue="1">
      <formula>$D225="Select or Enter US federal funder"</formula>
    </cfRule>
  </conditionalFormatting>
  <conditionalFormatting sqref="V223">
    <cfRule type="expression" dxfId="8993" priority="39" stopIfTrue="1">
      <formula>$Z$261&lt;21</formula>
    </cfRule>
  </conditionalFormatting>
  <conditionalFormatting sqref="V223">
    <cfRule type="expression" dxfId="8992" priority="40" stopIfTrue="1">
      <formula>$D223="Select or Enter US federal funder"</formula>
    </cfRule>
  </conditionalFormatting>
  <conditionalFormatting sqref="V225">
    <cfRule type="expression" dxfId="8991" priority="37" stopIfTrue="1">
      <formula>$Z$261&lt;21</formula>
    </cfRule>
  </conditionalFormatting>
  <conditionalFormatting sqref="V225">
    <cfRule type="expression" dxfId="8990" priority="38" stopIfTrue="1">
      <formula>$D225="Select or Enter US federal funder"</formula>
    </cfRule>
  </conditionalFormatting>
  <conditionalFormatting sqref="D236">
    <cfRule type="containsText" dxfId="8989" priority="36" stopIfTrue="1" operator="containsText" text="Select or Enter other funder">
      <formula>NOT(ISERROR(SEARCH("Select or Enter other funder",D236)))</formula>
    </cfRule>
  </conditionalFormatting>
  <conditionalFormatting sqref="D234">
    <cfRule type="containsText" dxfId="8988" priority="35" stopIfTrue="1" operator="containsText" text="Select or Enter other funder">
      <formula>NOT(ISERROR(SEARCH("Select or Enter other funder",D234)))</formula>
    </cfRule>
  </conditionalFormatting>
  <conditionalFormatting sqref="H234">
    <cfRule type="expression" dxfId="8987" priority="34" stopIfTrue="1">
      <formula>$D234="Select or Enter Other funder"</formula>
    </cfRule>
  </conditionalFormatting>
  <conditionalFormatting sqref="J234">
    <cfRule type="expression" dxfId="8986" priority="33" stopIfTrue="1">
      <formula>$D234="Select or Enter Other funder"</formula>
    </cfRule>
  </conditionalFormatting>
  <conditionalFormatting sqref="L234">
    <cfRule type="expression" dxfId="8985" priority="32" stopIfTrue="1">
      <formula>$D234="Select or Enter Other funder"</formula>
    </cfRule>
  </conditionalFormatting>
  <conditionalFormatting sqref="F236">
    <cfRule type="expression" dxfId="8984" priority="31" stopIfTrue="1">
      <formula>$D236="Select or Enter Other funder"</formula>
    </cfRule>
  </conditionalFormatting>
  <conditionalFormatting sqref="H236">
    <cfRule type="expression" dxfId="8983" priority="30" stopIfTrue="1">
      <formula>$D236="Select or Enter Other funder"</formula>
    </cfRule>
  </conditionalFormatting>
  <conditionalFormatting sqref="J236">
    <cfRule type="expression" dxfId="8982" priority="29" stopIfTrue="1">
      <formula>$D236="Select or Enter Other funder"</formula>
    </cfRule>
  </conditionalFormatting>
  <conditionalFormatting sqref="L236">
    <cfRule type="expression" dxfId="8981" priority="28" stopIfTrue="1">
      <formula>$D236="Select or Enter Other funder"</formula>
    </cfRule>
  </conditionalFormatting>
  <conditionalFormatting sqref="F238">
    <cfRule type="expression" dxfId="8980" priority="27" stopIfTrue="1">
      <formula>$D238="Select or Enter Other funder"</formula>
    </cfRule>
  </conditionalFormatting>
  <conditionalFormatting sqref="H238">
    <cfRule type="expression" dxfId="8979" priority="26" stopIfTrue="1">
      <formula>$D238="Select or Enter Other funder"</formula>
    </cfRule>
  </conditionalFormatting>
  <conditionalFormatting sqref="J238">
    <cfRule type="expression" dxfId="8978" priority="25" stopIfTrue="1">
      <formula>$D238="Select or Enter Other funder"</formula>
    </cfRule>
  </conditionalFormatting>
  <conditionalFormatting sqref="L238">
    <cfRule type="expression" dxfId="8977" priority="24" stopIfTrue="1">
      <formula>$D238="Select or Enter Other funder"</formula>
    </cfRule>
  </conditionalFormatting>
  <conditionalFormatting sqref="N236">
    <cfRule type="expression" dxfId="8976" priority="21" stopIfTrue="1">
      <formula>$D236="Select or Enter Other funder"</formula>
    </cfRule>
  </conditionalFormatting>
  <conditionalFormatting sqref="N236">
    <cfRule type="notContainsBlanks" dxfId="8975" priority="22" stopIfTrue="1">
      <formula>LEN(TRIM(N236))&gt;0</formula>
    </cfRule>
  </conditionalFormatting>
  <conditionalFormatting sqref="N236">
    <cfRule type="expression" dxfId="8974" priority="23">
      <formula>$W236&gt;0</formula>
    </cfRule>
  </conditionalFormatting>
  <conditionalFormatting sqref="N238">
    <cfRule type="expression" dxfId="8973" priority="18" stopIfTrue="1">
      <formula>$D238="Select or Enter Other funder"</formula>
    </cfRule>
  </conditionalFormatting>
  <conditionalFormatting sqref="N238">
    <cfRule type="notContainsBlanks" dxfId="8972" priority="19" stopIfTrue="1">
      <formula>LEN(TRIM(N238))&gt;0</formula>
    </cfRule>
  </conditionalFormatting>
  <conditionalFormatting sqref="N238">
    <cfRule type="expression" dxfId="8971" priority="20">
      <formula>$W238&gt;0</formula>
    </cfRule>
  </conditionalFormatting>
  <conditionalFormatting sqref="S234">
    <cfRule type="expression" dxfId="8970" priority="17" stopIfTrue="1">
      <formula>$D234="Select or Enter Other funder"</formula>
    </cfRule>
  </conditionalFormatting>
  <conditionalFormatting sqref="T234">
    <cfRule type="expression" dxfId="8969" priority="16" stopIfTrue="1">
      <formula>$D234="Select or Enter Other funder"</formula>
    </cfRule>
  </conditionalFormatting>
  <conditionalFormatting sqref="U234">
    <cfRule type="expression" dxfId="8968" priority="15" stopIfTrue="1">
      <formula>$D234="Select or Enter Other funder"</formula>
    </cfRule>
  </conditionalFormatting>
  <conditionalFormatting sqref="U236">
    <cfRule type="expression" dxfId="8967" priority="14" stopIfTrue="1">
      <formula>$D236="Select or Enter Other funder"</formula>
    </cfRule>
  </conditionalFormatting>
  <conditionalFormatting sqref="T236">
    <cfRule type="expression" dxfId="8966" priority="13" stopIfTrue="1">
      <formula>$D236="Select or Enter Other funder"</formula>
    </cfRule>
  </conditionalFormatting>
  <conditionalFormatting sqref="S236">
    <cfRule type="expression" dxfId="8965" priority="12" stopIfTrue="1">
      <formula>$D236="Select or Enter Other funder"</formula>
    </cfRule>
  </conditionalFormatting>
  <conditionalFormatting sqref="R236">
    <cfRule type="expression" dxfId="8964" priority="11" stopIfTrue="1">
      <formula>$D236="Select or Enter Other funder"</formula>
    </cfRule>
  </conditionalFormatting>
  <conditionalFormatting sqref="R238">
    <cfRule type="expression" dxfId="8963" priority="10" stopIfTrue="1">
      <formula>$D238="Select or Enter Other funder"</formula>
    </cfRule>
  </conditionalFormatting>
  <conditionalFormatting sqref="S238">
    <cfRule type="expression" dxfId="8962" priority="9" stopIfTrue="1">
      <formula>$D238="Select or Enter Other funder"</formula>
    </cfRule>
  </conditionalFormatting>
  <conditionalFormatting sqref="T238">
    <cfRule type="expression" dxfId="8961" priority="8" stopIfTrue="1">
      <formula>$D238="Select or Enter Other funder"</formula>
    </cfRule>
  </conditionalFormatting>
  <conditionalFormatting sqref="U238">
    <cfRule type="expression" dxfId="8960" priority="7" stopIfTrue="1">
      <formula>$D238="Select or Enter Other funder"</formula>
    </cfRule>
  </conditionalFormatting>
  <conditionalFormatting sqref="V236">
    <cfRule type="expression" dxfId="8959" priority="5" stopIfTrue="1">
      <formula>$Z$261&lt;21</formula>
    </cfRule>
  </conditionalFormatting>
  <conditionalFormatting sqref="V236">
    <cfRule type="expression" dxfId="8958" priority="6" stopIfTrue="1">
      <formula>$D236="Select or Enter Other funder"</formula>
    </cfRule>
  </conditionalFormatting>
  <conditionalFormatting sqref="V238">
    <cfRule type="expression" dxfId="8957" priority="3" stopIfTrue="1">
      <formula>$Z$261&lt;21</formula>
    </cfRule>
  </conditionalFormatting>
  <conditionalFormatting sqref="V238">
    <cfRule type="expression" dxfId="8956" priority="4" stopIfTrue="1">
      <formula>$D238="Select or Enter Other funder"</formula>
    </cfRule>
  </conditionalFormatting>
  <conditionalFormatting sqref="N249">
    <cfRule type="containsText" dxfId="8955" priority="2" stopIfTrue="1" operator="containsText" text="Select work type -">
      <formula>NOT(ISERROR(SEARCH("Select work type -",N249)))</formula>
    </cfRule>
  </conditionalFormatting>
  <conditionalFormatting sqref="N247">
    <cfRule type="containsText" dxfId="8954" priority="1" stopIfTrue="1" operator="containsText" text="Select work type -">
      <formula>NOT(ISERROR(SEARCH("Select work type -",N247)))</formula>
    </cfRule>
  </conditionalFormatting>
  <dataValidations count="6">
    <dataValidation type="list" allowBlank="1" showInputMessage="1" sqref="D11:E11">
      <formula1>Month</formula1>
    </dataValidation>
    <dataValidation type="list" allowBlank="1" showInputMessage="1" showErrorMessage="1" sqref="N26 N28 N24">
      <formula1>LEAVE</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49 N251 N247">
      <formula1>NON_PROJECT_WORK</formula1>
    </dataValidation>
    <dataValidation type="list" allowBlank="1" showInputMessage="1" sqref="J11">
      <formula1>Year</formula1>
    </dataValidation>
    <dataValidation type="list" allowBlank="1" showInputMessage="1" showErrorMessage="1" sqref="P37 P39 P41 P43 P45 P49 P51 P53 P55 P59 P61 P63 P65 P47 P57 P69 P71 P73 P75 P67 P79 P81 P83 P85 P77">
      <formula1>TASK</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ignoredErrors>
    <ignoredError sqref="D11 J11" unlockedFormula="1"/>
  </ignoredError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1'!D11="December",  "January", VLOOKUP('Month 1'!D11,List!$B$3:$D$14,3,FALSE))</f>
        <v>August</v>
      </c>
      <c r="E11" s="158"/>
      <c r="F11" s="160"/>
      <c r="G11" s="32"/>
      <c r="H11" s="32" t="s">
        <v>95</v>
      </c>
      <c r="I11" s="33"/>
      <c r="J11" s="157">
        <f>IF('Month 1'!D11="December", 'Month 1'!J11+1, 'Month 1'!J11)</f>
        <v>2022</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44774</v>
      </c>
      <c r="S21" s="199">
        <f>DATE(YEAR(R21),MONTH(R21),DAY(R21)+7)</f>
        <v>44781</v>
      </c>
      <c r="T21" s="199">
        <f t="shared" ref="T21:V21" si="0">DATE(YEAR(S21),MONTH(S21),DAY(S21)+7)</f>
        <v>44788</v>
      </c>
      <c r="U21" s="199">
        <f t="shared" si="0"/>
        <v>44795</v>
      </c>
      <c r="V21" s="199">
        <f t="shared" si="0"/>
        <v>44802</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44780</v>
      </c>
      <c r="S22" s="199">
        <f>DATE(YEAR(S21),MONTH(S21),DAY(S21)+6)</f>
        <v>44787</v>
      </c>
      <c r="T22" s="199">
        <f>DATE(YEAR(T21),MONTH(T21),DAY(T21)+6)</f>
        <v>44794</v>
      </c>
      <c r="U22" s="199">
        <f>DATE(YEAR(U21),MONTH(U21),DAY(U21)+6)</f>
        <v>44801</v>
      </c>
      <c r="V22" s="199">
        <f>$Z$260</f>
        <v>44804</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44774</v>
      </c>
      <c r="S34" s="199">
        <f t="shared" ref="S34:V34" si="1">S$21</f>
        <v>44781</v>
      </c>
      <c r="T34" s="199">
        <f t="shared" si="1"/>
        <v>44788</v>
      </c>
      <c r="U34" s="199">
        <f t="shared" si="1"/>
        <v>44795</v>
      </c>
      <c r="V34" s="199">
        <f t="shared" si="1"/>
        <v>44802</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44780</v>
      </c>
      <c r="S35" s="199">
        <f t="shared" ref="S35:V35" si="2">S$22</f>
        <v>44787</v>
      </c>
      <c r="T35" s="199">
        <f t="shared" si="2"/>
        <v>44794</v>
      </c>
      <c r="U35" s="199">
        <f t="shared" si="2"/>
        <v>44801</v>
      </c>
      <c r="V35" s="199">
        <f t="shared" si="2"/>
        <v>44804</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44774</v>
      </c>
      <c r="S91" s="199">
        <f t="shared" ref="S91:V91" si="3">S$21</f>
        <v>44781</v>
      </c>
      <c r="T91" s="199">
        <f t="shared" si="3"/>
        <v>44788</v>
      </c>
      <c r="U91" s="199">
        <f t="shared" si="3"/>
        <v>44795</v>
      </c>
      <c r="V91" s="199">
        <f t="shared" si="3"/>
        <v>44802</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44780</v>
      </c>
      <c r="S92" s="199">
        <f t="shared" ref="S92:V92" si="4">S$22</f>
        <v>44787</v>
      </c>
      <c r="T92" s="199">
        <f t="shared" si="4"/>
        <v>44794</v>
      </c>
      <c r="U92" s="199">
        <f t="shared" si="4"/>
        <v>44801</v>
      </c>
      <c r="V92" s="199">
        <f t="shared" si="4"/>
        <v>44804</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44774</v>
      </c>
      <c r="S218" s="199">
        <f t="shared" ref="S218:V218" si="61">S$21</f>
        <v>44781</v>
      </c>
      <c r="T218" s="199">
        <f t="shared" si="61"/>
        <v>44788</v>
      </c>
      <c r="U218" s="199">
        <f t="shared" si="61"/>
        <v>44795</v>
      </c>
      <c r="V218" s="199">
        <f t="shared" si="61"/>
        <v>44802</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44780</v>
      </c>
      <c r="S219" s="199">
        <f t="shared" ref="S219:V219" si="62">S$22</f>
        <v>44787</v>
      </c>
      <c r="T219" s="199">
        <f t="shared" si="62"/>
        <v>44794</v>
      </c>
      <c r="U219" s="199">
        <f t="shared" si="62"/>
        <v>44801</v>
      </c>
      <c r="V219" s="199">
        <f t="shared" si="62"/>
        <v>44804</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44774</v>
      </c>
      <c r="S231" s="199">
        <f t="shared" ref="S231:V231" si="63">S$21</f>
        <v>44781</v>
      </c>
      <c r="T231" s="199">
        <f t="shared" si="63"/>
        <v>44788</v>
      </c>
      <c r="U231" s="199">
        <f t="shared" si="63"/>
        <v>44795</v>
      </c>
      <c r="V231" s="199">
        <f t="shared" si="63"/>
        <v>44802</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44780</v>
      </c>
      <c r="S232" s="199">
        <f t="shared" ref="S232:V232" si="64">S$22</f>
        <v>44787</v>
      </c>
      <c r="T232" s="199">
        <f t="shared" si="64"/>
        <v>44794</v>
      </c>
      <c r="U232" s="199">
        <f t="shared" si="64"/>
        <v>44801</v>
      </c>
      <c r="V232" s="199">
        <f t="shared" si="64"/>
        <v>44804</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44774</v>
      </c>
      <c r="S244" s="199">
        <f t="shared" ref="S244:V244" si="65">S$21</f>
        <v>44781</v>
      </c>
      <c r="T244" s="199">
        <f t="shared" si="65"/>
        <v>44788</v>
      </c>
      <c r="U244" s="199">
        <f t="shared" si="65"/>
        <v>44795</v>
      </c>
      <c r="V244" s="199">
        <f t="shared" si="65"/>
        <v>44802</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44780</v>
      </c>
      <c r="S245" s="199">
        <f t="shared" ref="S245:V245" si="66">S$22</f>
        <v>44787</v>
      </c>
      <c r="T245" s="199">
        <f t="shared" si="66"/>
        <v>44794</v>
      </c>
      <c r="U245" s="199">
        <f t="shared" si="66"/>
        <v>44801</v>
      </c>
      <c r="V245" s="199">
        <f t="shared" si="66"/>
        <v>44804</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44774</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44804</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23</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August</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2022</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August</v>
      </c>
      <c r="C293" s="146"/>
      <c r="D293" s="106">
        <f>J11</f>
        <v>2022</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F2:W2"/>
    <mergeCell ref="B4:W4"/>
    <mergeCell ref="B6:P6"/>
    <mergeCell ref="B8:W8"/>
    <mergeCell ref="B17:P17"/>
    <mergeCell ref="R17:W17"/>
    <mergeCell ref="B19:P19"/>
    <mergeCell ref="B21:B30"/>
    <mergeCell ref="B32:P32"/>
    <mergeCell ref="R32:W32"/>
    <mergeCell ref="Y32:Y34"/>
    <mergeCell ref="B34:B87"/>
    <mergeCell ref="B244:B253"/>
    <mergeCell ref="B89:P89"/>
    <mergeCell ref="R89:W89"/>
    <mergeCell ref="B91:B214"/>
    <mergeCell ref="B216:P216"/>
    <mergeCell ref="R216:W216"/>
    <mergeCell ref="B218:B227"/>
    <mergeCell ref="B229:P229"/>
    <mergeCell ref="R229:W229"/>
    <mergeCell ref="B231:B240"/>
    <mergeCell ref="B242:P242"/>
    <mergeCell ref="R242:W242"/>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s>
  <conditionalFormatting sqref="V21:V22 V24 V28 V47 V34:V35 V91:V92 V218:V219 V231:V232 V244:V245">
    <cfRule type="expression" dxfId="8953" priority="86" stopIfTrue="1">
      <formula>$Z$261&lt;21</formula>
    </cfRule>
  </conditionalFormatting>
  <conditionalFormatting sqref="D184">
    <cfRule type="containsText" dxfId="8952" priority="813" stopIfTrue="1" operator="containsText" text="- Select EU funder -">
      <formula>NOT(ISERROR(SEARCH("- Select EU funder -",D184)))</formula>
    </cfRule>
  </conditionalFormatting>
  <conditionalFormatting sqref="D221">
    <cfRule type="containsText" dxfId="8951" priority="812" stopIfTrue="1" operator="containsText" text="Select or Enter US federal funder">
      <formula>NOT(ISERROR(SEARCH("Select or Enter US federal funder",D221)))</formula>
    </cfRule>
  </conditionalFormatting>
  <conditionalFormatting sqref="D223">
    <cfRule type="containsText" dxfId="8950" priority="811" stopIfTrue="1" operator="containsText" text="Select or Enter US federal funder">
      <formula>NOT(ISERROR(SEARCH("Select or Enter US federal funder",D223)))</formula>
    </cfRule>
  </conditionalFormatting>
  <conditionalFormatting sqref="D225">
    <cfRule type="containsText" dxfId="8949" priority="810" stopIfTrue="1" operator="containsText" text="Select or Enter US federal funder">
      <formula>NOT(ISERROR(SEARCH("Select or Enter US federal funder",D225)))</formula>
    </cfRule>
  </conditionalFormatting>
  <conditionalFormatting sqref="D238">
    <cfRule type="containsText" dxfId="8948" priority="809" stopIfTrue="1" operator="containsText" text="Select or Enter other funder">
      <formula>NOT(ISERROR(SEARCH("Select or Enter other funder",D238)))</formula>
    </cfRule>
  </conditionalFormatting>
  <conditionalFormatting sqref="D77">
    <cfRule type="containsText" dxfId="8947" priority="807" stopIfTrue="1" operator="containsText" text="- Select UKRI funder -">
      <formula>NOT(ISERROR(SEARCH("- Select UKRI funder -",D77)))</formula>
    </cfRule>
  </conditionalFormatting>
  <conditionalFormatting sqref="F77">
    <cfRule type="expression" dxfId="8946" priority="806" stopIfTrue="1">
      <formula>$D77="- Select UKRI funder -"</formula>
    </cfRule>
  </conditionalFormatting>
  <conditionalFormatting sqref="R26">
    <cfRule type="expression" dxfId="8945" priority="805">
      <formula>N26="- Select type of leave -"</formula>
    </cfRule>
  </conditionalFormatting>
  <conditionalFormatting sqref="S26">
    <cfRule type="expression" dxfId="8944" priority="804">
      <formula>N26="- Select type of leave -"</formula>
    </cfRule>
  </conditionalFormatting>
  <conditionalFormatting sqref="T26">
    <cfRule type="expression" dxfId="8943" priority="803">
      <formula>N26="- Select type of leave -"</formula>
    </cfRule>
  </conditionalFormatting>
  <conditionalFormatting sqref="U26">
    <cfRule type="expression" dxfId="8942" priority="802">
      <formula>N26="- Select type of leave -"</formula>
    </cfRule>
  </conditionalFormatting>
  <conditionalFormatting sqref="R28">
    <cfRule type="expression" dxfId="8941" priority="801">
      <formula>N28="- Select type of leave -"</formula>
    </cfRule>
  </conditionalFormatting>
  <conditionalFormatting sqref="S28">
    <cfRule type="expression" dxfId="8940" priority="800">
      <formula>N28="- Select type of leave -"</formula>
    </cfRule>
  </conditionalFormatting>
  <conditionalFormatting sqref="T28">
    <cfRule type="expression" dxfId="8939" priority="799">
      <formula>N28="- Select type of leave -"</formula>
    </cfRule>
  </conditionalFormatting>
  <conditionalFormatting sqref="U28">
    <cfRule type="expression" dxfId="8938" priority="798">
      <formula>N28="- Select type of leave -"</formula>
    </cfRule>
  </conditionalFormatting>
  <conditionalFormatting sqref="V28">
    <cfRule type="expression" dxfId="8937" priority="797">
      <formula>N28="- Select type of leave -"</formula>
    </cfRule>
  </conditionalFormatting>
  <conditionalFormatting sqref="R24">
    <cfRule type="expression" dxfId="8936" priority="796">
      <formula>N24="- Select type of leave -"</formula>
    </cfRule>
  </conditionalFormatting>
  <conditionalFormatting sqref="S24">
    <cfRule type="expression" dxfId="8935" priority="795">
      <formula>N24="- Select type of leave -"</formula>
    </cfRule>
  </conditionalFormatting>
  <conditionalFormatting sqref="T24">
    <cfRule type="expression" dxfId="8934" priority="794">
      <formula>N24="- Select type of leave -"</formula>
    </cfRule>
  </conditionalFormatting>
  <conditionalFormatting sqref="U24">
    <cfRule type="expression" dxfId="8933" priority="793">
      <formula>N24="- Select type of leave -"</formula>
    </cfRule>
  </conditionalFormatting>
  <conditionalFormatting sqref="V24">
    <cfRule type="expression" dxfId="8932" priority="792">
      <formula>N24="- Select type of leave -"</formula>
    </cfRule>
  </conditionalFormatting>
  <conditionalFormatting sqref="P26">
    <cfRule type="containsText" dxfId="8931" priority="790" operator="containsText" text="- Select type of leave -">
      <formula>NOT(ISERROR(SEARCH("- Select type of leave -",P26)))</formula>
    </cfRule>
  </conditionalFormatting>
  <conditionalFormatting sqref="O26">
    <cfRule type="containsText" dxfId="8930" priority="789" operator="containsText" text="- Select type of leave -">
      <formula>NOT(ISERROR(SEARCH("- Select type of leave -",O26)))</formula>
    </cfRule>
  </conditionalFormatting>
  <conditionalFormatting sqref="P24">
    <cfRule type="containsText" dxfId="8929" priority="788" operator="containsText" text="- Select type of leave -">
      <formula>NOT(ISERROR(SEARCH("- Select type of leave -",P24)))</formula>
    </cfRule>
  </conditionalFormatting>
  <conditionalFormatting sqref="O24">
    <cfRule type="containsText" dxfId="8928" priority="787" operator="containsText" text="- Select type of leave -">
      <formula>NOT(ISERROR(SEARCH("- Select type of leave -",O24)))</formula>
    </cfRule>
  </conditionalFormatting>
  <conditionalFormatting sqref="P28">
    <cfRule type="containsText" dxfId="8927" priority="786" operator="containsText" text="- Select type of leave -">
      <formula>NOT(ISERROR(SEARCH("- Select type of leave -",P28)))</formula>
    </cfRule>
  </conditionalFormatting>
  <conditionalFormatting sqref="O28">
    <cfRule type="containsText" dxfId="8926" priority="785" operator="containsText" text="- Select type of leave -">
      <formula>NOT(ISERROR(SEARCH("- Select type of leave -",O28)))</formula>
    </cfRule>
  </conditionalFormatting>
  <conditionalFormatting sqref="N37">
    <cfRule type="expression" dxfId="8925" priority="782" stopIfTrue="1">
      <formula>$D$37="- Select UKRI funder -"</formula>
    </cfRule>
  </conditionalFormatting>
  <conditionalFormatting sqref="N37">
    <cfRule type="notContainsBlanks" dxfId="8924" priority="783" stopIfTrue="1">
      <formula>LEN(TRIM(N37))&gt;0</formula>
    </cfRule>
  </conditionalFormatting>
  <conditionalFormatting sqref="N37">
    <cfRule type="expression" dxfId="8923" priority="784">
      <formula>$W37&gt;0</formula>
    </cfRule>
  </conditionalFormatting>
  <conditionalFormatting sqref="H77">
    <cfRule type="expression" dxfId="8922" priority="781" stopIfTrue="1">
      <formula>$D77="- Select UKRI funder -"</formula>
    </cfRule>
  </conditionalFormatting>
  <conditionalFormatting sqref="J77">
    <cfRule type="expression" dxfId="8921" priority="780" stopIfTrue="1">
      <formula>$D77="- Select UKRI funder -"</formula>
    </cfRule>
  </conditionalFormatting>
  <conditionalFormatting sqref="L77">
    <cfRule type="expression" dxfId="8920" priority="779" stopIfTrue="1">
      <formula>$D77="- Select UKRI funder -"</formula>
    </cfRule>
  </conditionalFormatting>
  <conditionalFormatting sqref="D67">
    <cfRule type="containsText" dxfId="8919" priority="778" stopIfTrue="1" operator="containsText" text="- Select UKRI funder -">
      <formula>NOT(ISERROR(SEARCH("- Select UKRI funder -",D67)))</formula>
    </cfRule>
  </conditionalFormatting>
  <conditionalFormatting sqref="D57">
    <cfRule type="containsText" dxfId="8918" priority="777" stopIfTrue="1" operator="containsText" text="- Select UKRI funder -">
      <formula>NOT(ISERROR(SEARCH("- Select UKRI funder -",D57)))</formula>
    </cfRule>
  </conditionalFormatting>
  <conditionalFormatting sqref="D47">
    <cfRule type="containsText" dxfId="8917" priority="776" stopIfTrue="1" operator="containsText" text="- Select UKRI funder -">
      <formula>NOT(ISERROR(SEARCH("- Select UKRI funder -",D47)))</formula>
    </cfRule>
  </conditionalFormatting>
  <conditionalFormatting sqref="D37">
    <cfRule type="containsText" dxfId="8916" priority="775" stopIfTrue="1" operator="containsText" text="- Select UKRI funder -">
      <formula>NOT(ISERROR(SEARCH("- Select UKRI funder -",D37)))</formula>
    </cfRule>
  </conditionalFormatting>
  <conditionalFormatting sqref="F67">
    <cfRule type="expression" dxfId="8915" priority="774" stopIfTrue="1">
      <formula>$D67="- Select UKRI funder -"</formula>
    </cfRule>
  </conditionalFormatting>
  <conditionalFormatting sqref="F57">
    <cfRule type="expression" dxfId="8914" priority="773" stopIfTrue="1">
      <formula>$D57="- Select UKRI funder -"</formula>
    </cfRule>
  </conditionalFormatting>
  <conditionalFormatting sqref="F47">
    <cfRule type="expression" dxfId="8913" priority="772" stopIfTrue="1">
      <formula>$D47="- Select UKRI funder -"</formula>
    </cfRule>
  </conditionalFormatting>
  <conditionalFormatting sqref="F37">
    <cfRule type="expression" dxfId="8912" priority="771" stopIfTrue="1">
      <formula>$D37="- Select UKRI funder -"</formula>
    </cfRule>
  </conditionalFormatting>
  <conditionalFormatting sqref="H37">
    <cfRule type="expression" dxfId="8911" priority="770" stopIfTrue="1">
      <formula>$D37="- Select UKRI funder -"</formula>
    </cfRule>
  </conditionalFormatting>
  <conditionalFormatting sqref="H47">
    <cfRule type="expression" dxfId="8910" priority="769" stopIfTrue="1">
      <formula>$D47="- Select UKRI funder -"</formula>
    </cfRule>
  </conditionalFormatting>
  <conditionalFormatting sqref="H57">
    <cfRule type="expression" dxfId="8909" priority="768" stopIfTrue="1">
      <formula>$D57="- Select UKRI funder -"</formula>
    </cfRule>
  </conditionalFormatting>
  <conditionalFormatting sqref="H67">
    <cfRule type="expression" dxfId="8908" priority="767" stopIfTrue="1">
      <formula>$D67="- Select UKRI funder -"</formula>
    </cfRule>
  </conditionalFormatting>
  <conditionalFormatting sqref="J67">
    <cfRule type="expression" dxfId="8907" priority="766" stopIfTrue="1">
      <formula>$D67="- Select UKRI funder -"</formula>
    </cfRule>
  </conditionalFormatting>
  <conditionalFormatting sqref="J57">
    <cfRule type="expression" dxfId="8906" priority="765" stopIfTrue="1">
      <formula>$D57="- Select UKRI funder -"</formula>
    </cfRule>
  </conditionalFormatting>
  <conditionalFormatting sqref="J47">
    <cfRule type="expression" dxfId="8905" priority="764" stopIfTrue="1">
      <formula>$D47="- Select UKRI funder -"</formula>
    </cfRule>
  </conditionalFormatting>
  <conditionalFormatting sqref="J37">
    <cfRule type="expression" dxfId="8904" priority="763" stopIfTrue="1">
      <formula>$D37="- Select UKRI funder -"</formula>
    </cfRule>
  </conditionalFormatting>
  <conditionalFormatting sqref="L37">
    <cfRule type="expression" dxfId="8903" priority="762" stopIfTrue="1">
      <formula>$D37="- Select UKRI funder -"</formula>
    </cfRule>
  </conditionalFormatting>
  <conditionalFormatting sqref="L47">
    <cfRule type="expression" dxfId="8902" priority="761" stopIfTrue="1">
      <formula>$D47="- Select UKRI funder -"</formula>
    </cfRule>
  </conditionalFormatting>
  <conditionalFormatting sqref="L57">
    <cfRule type="expression" dxfId="8901" priority="760" stopIfTrue="1">
      <formula>$D57="- Select UKRI funder -"</formula>
    </cfRule>
  </conditionalFormatting>
  <conditionalFormatting sqref="L67">
    <cfRule type="expression" dxfId="8900" priority="759" stopIfTrue="1">
      <formula>$D67="- Select UKRI funder -"</formula>
    </cfRule>
  </conditionalFormatting>
  <conditionalFormatting sqref="P37">
    <cfRule type="expression" dxfId="8899" priority="731" stopIfTrue="1">
      <formula>$D$37="- Select UKRI funder -"</formula>
    </cfRule>
    <cfRule type="notContainsBlanks" dxfId="8898" priority="758" stopIfTrue="1">
      <formula>LEN(TRIM(P37))&gt;0</formula>
    </cfRule>
  </conditionalFormatting>
  <conditionalFormatting sqref="F184">
    <cfRule type="expression" dxfId="8897" priority="757" stopIfTrue="1">
      <formula>$D184="- Select EU funder -"</formula>
    </cfRule>
  </conditionalFormatting>
  <conditionalFormatting sqref="H184">
    <cfRule type="expression" dxfId="8896" priority="756" stopIfTrue="1">
      <formula>$D184="- Select EU funder -"</formula>
    </cfRule>
  </conditionalFormatting>
  <conditionalFormatting sqref="J184">
    <cfRule type="expression" dxfId="8895" priority="755" stopIfTrue="1">
      <formula>$D184="- Select EU funder -"</formula>
    </cfRule>
  </conditionalFormatting>
  <conditionalFormatting sqref="L184">
    <cfRule type="expression" dxfId="8894" priority="754" stopIfTrue="1">
      <formula>$D184="- Select EU funder -"</formula>
    </cfRule>
  </conditionalFormatting>
  <conditionalFormatting sqref="D154">
    <cfRule type="containsText" dxfId="8893" priority="753" stopIfTrue="1" operator="containsText" text="- Select EU funder -">
      <formula>NOT(ISERROR(SEARCH("- Select EU funder -",D154)))</formula>
    </cfRule>
  </conditionalFormatting>
  <conditionalFormatting sqref="D124">
    <cfRule type="containsText" dxfId="8892" priority="752" stopIfTrue="1" operator="containsText" text="- Select EU funder -">
      <formula>NOT(ISERROR(SEARCH("- Select EU funder -",D124)))</formula>
    </cfRule>
  </conditionalFormatting>
  <conditionalFormatting sqref="D94">
    <cfRule type="containsText" dxfId="8891" priority="751" stopIfTrue="1" operator="containsText" text="- Select EU funder -">
      <formula>NOT(ISERROR(SEARCH("- Select EU funder -",D94)))</formula>
    </cfRule>
  </conditionalFormatting>
  <conditionalFormatting sqref="F94">
    <cfRule type="expression" dxfId="8890" priority="750" stopIfTrue="1">
      <formula>$D94="- Select EU funder -"</formula>
    </cfRule>
  </conditionalFormatting>
  <conditionalFormatting sqref="F124">
    <cfRule type="expression" dxfId="8889" priority="749" stopIfTrue="1">
      <formula>$D124="- Select EU funder -"</formula>
    </cfRule>
  </conditionalFormatting>
  <conditionalFormatting sqref="F154">
    <cfRule type="expression" dxfId="8888" priority="748" stopIfTrue="1">
      <formula>$D154="- Select EU funder -"</formula>
    </cfRule>
  </conditionalFormatting>
  <conditionalFormatting sqref="H94">
    <cfRule type="expression" dxfId="8887" priority="747" stopIfTrue="1">
      <formula>$D94="- Select EU funder -"</formula>
    </cfRule>
  </conditionalFormatting>
  <conditionalFormatting sqref="H124">
    <cfRule type="expression" dxfId="8886" priority="746" stopIfTrue="1">
      <formula>$D124="- Select EU funder -"</formula>
    </cfRule>
  </conditionalFormatting>
  <conditionalFormatting sqref="H154">
    <cfRule type="expression" dxfId="8885" priority="745" stopIfTrue="1">
      <formula>$D154="- Select EU funder -"</formula>
    </cfRule>
  </conditionalFormatting>
  <conditionalFormatting sqref="J94">
    <cfRule type="expression" dxfId="8884" priority="744" stopIfTrue="1">
      <formula>$D94="- Select EU funder -"</formula>
    </cfRule>
  </conditionalFormatting>
  <conditionalFormatting sqref="J124">
    <cfRule type="expression" dxfId="8883" priority="743" stopIfTrue="1">
      <formula>$D124="- Select EU funder -"</formula>
    </cfRule>
  </conditionalFormatting>
  <conditionalFormatting sqref="J154">
    <cfRule type="expression" dxfId="8882" priority="742" stopIfTrue="1">
      <formula>$D154="- Select EU funder -"</formula>
    </cfRule>
  </conditionalFormatting>
  <conditionalFormatting sqref="L94">
    <cfRule type="expression" dxfId="8881" priority="741" stopIfTrue="1">
      <formula>$D94="- Select EU funder -"</formula>
    </cfRule>
  </conditionalFormatting>
  <conditionalFormatting sqref="L124">
    <cfRule type="expression" dxfId="8880" priority="740" stopIfTrue="1">
      <formula>$D124="- Select EU funder -"</formula>
    </cfRule>
  </conditionalFormatting>
  <conditionalFormatting sqref="L154">
    <cfRule type="expression" dxfId="8879" priority="739" stopIfTrue="1">
      <formula>$D154="- Select EU funder -"</formula>
    </cfRule>
  </conditionalFormatting>
  <conditionalFormatting sqref="P47">
    <cfRule type="expression" dxfId="8878" priority="737" stopIfTrue="1">
      <formula>$D$47="- Select UKRI funder -"</formula>
    </cfRule>
    <cfRule type="notContainsBlanks" dxfId="8877" priority="738" stopIfTrue="1">
      <formula>LEN(TRIM(P47))&gt;0</formula>
    </cfRule>
  </conditionalFormatting>
  <conditionalFormatting sqref="P57">
    <cfRule type="expression" dxfId="8876" priority="735" stopIfTrue="1">
      <formula>$D$57="- Select UKRI funder -"</formula>
    </cfRule>
    <cfRule type="notContainsBlanks" dxfId="8875" priority="736" stopIfTrue="1">
      <formula>LEN(TRIM(P57))&gt;0</formula>
    </cfRule>
  </conditionalFormatting>
  <conditionalFormatting sqref="P67">
    <cfRule type="expression" dxfId="8874" priority="733" stopIfTrue="1">
      <formula>$D$67="- Select UKRI funder -"</formula>
    </cfRule>
    <cfRule type="notContainsBlanks" dxfId="8873" priority="734" stopIfTrue="1">
      <formula>LEN(TRIM(P67))&gt;0</formula>
    </cfRule>
  </conditionalFormatting>
  <conditionalFormatting sqref="P77">
    <cfRule type="expression" dxfId="8872" priority="732" stopIfTrue="1">
      <formula>$D$77="- Select UKRI funder -"</formula>
    </cfRule>
    <cfRule type="notContainsBlanks" dxfId="8871" priority="814" stopIfTrue="1">
      <formula>LEN(TRIM(P77))&gt;0</formula>
    </cfRule>
  </conditionalFormatting>
  <conditionalFormatting sqref="P79">
    <cfRule type="expression" dxfId="8870" priority="729" stopIfTrue="1">
      <formula>$D$77="- Select UKRI funder -"</formula>
    </cfRule>
    <cfRule type="notContainsBlanks" dxfId="8869" priority="730" stopIfTrue="1">
      <formula>LEN(TRIM(P79))&gt;0</formula>
    </cfRule>
  </conditionalFormatting>
  <conditionalFormatting sqref="P81">
    <cfRule type="expression" dxfId="8868" priority="727" stopIfTrue="1">
      <formula>$D$77="- Select UKRI funder -"</formula>
    </cfRule>
    <cfRule type="notContainsBlanks" dxfId="8867" priority="728" stopIfTrue="1">
      <formula>LEN(TRIM(P81))&gt;0</formula>
    </cfRule>
  </conditionalFormatting>
  <conditionalFormatting sqref="P83">
    <cfRule type="expression" dxfId="8866" priority="725" stopIfTrue="1">
      <formula>$D$77="- Select UKRI funder -"</formula>
    </cfRule>
    <cfRule type="notContainsBlanks" dxfId="8865" priority="726" stopIfTrue="1">
      <formula>LEN(TRIM(P83))&gt;0</formula>
    </cfRule>
  </conditionalFormatting>
  <conditionalFormatting sqref="P85">
    <cfRule type="expression" dxfId="8864" priority="723" stopIfTrue="1">
      <formula>$D$77="- Select UKRI funder -"</formula>
    </cfRule>
    <cfRule type="notContainsBlanks" dxfId="8863" priority="724" stopIfTrue="1">
      <formula>LEN(TRIM(P85))&gt;0</formula>
    </cfRule>
  </conditionalFormatting>
  <conditionalFormatting sqref="P69">
    <cfRule type="expression" dxfId="8862" priority="721" stopIfTrue="1">
      <formula>$D$67="- Select UKRI funder -"</formula>
    </cfRule>
    <cfRule type="notContainsBlanks" dxfId="8861" priority="722" stopIfTrue="1">
      <formula>LEN(TRIM(P69))&gt;0</formula>
    </cfRule>
  </conditionalFormatting>
  <conditionalFormatting sqref="P71">
    <cfRule type="expression" dxfId="8860" priority="719" stopIfTrue="1">
      <formula>$D$67="- Select UKRI funder -"</formula>
    </cfRule>
    <cfRule type="notContainsBlanks" dxfId="8859" priority="720" stopIfTrue="1">
      <formula>LEN(TRIM(P71))&gt;0</formula>
    </cfRule>
  </conditionalFormatting>
  <conditionalFormatting sqref="P73">
    <cfRule type="expression" dxfId="8858" priority="717" stopIfTrue="1">
      <formula>$D$67="- Select UKRI funder -"</formula>
    </cfRule>
    <cfRule type="notContainsBlanks" dxfId="8857" priority="718" stopIfTrue="1">
      <formula>LEN(TRIM(P73))&gt;0</formula>
    </cfRule>
  </conditionalFormatting>
  <conditionalFormatting sqref="P75">
    <cfRule type="expression" dxfId="8856" priority="715" stopIfTrue="1">
      <formula>$D$67="- Select UKRI funder -"</formula>
    </cfRule>
    <cfRule type="notContainsBlanks" dxfId="8855" priority="716" stopIfTrue="1">
      <formula>LEN(TRIM(P75))&gt;0</formula>
    </cfRule>
  </conditionalFormatting>
  <conditionalFormatting sqref="P59">
    <cfRule type="expression" dxfId="8854" priority="713" stopIfTrue="1">
      <formula>$D$57="- Select UKRI funder -"</formula>
    </cfRule>
    <cfRule type="notContainsBlanks" dxfId="8853" priority="714" stopIfTrue="1">
      <formula>LEN(TRIM(P59))&gt;0</formula>
    </cfRule>
  </conditionalFormatting>
  <conditionalFormatting sqref="P61">
    <cfRule type="expression" dxfId="8852" priority="711" stopIfTrue="1">
      <formula>$D$57="- Select UKRI funder -"</formula>
    </cfRule>
    <cfRule type="notContainsBlanks" dxfId="8851" priority="712" stopIfTrue="1">
      <formula>LEN(TRIM(P61))&gt;0</formula>
    </cfRule>
  </conditionalFormatting>
  <conditionalFormatting sqref="P63">
    <cfRule type="expression" dxfId="8850" priority="709" stopIfTrue="1">
      <formula>$D$57="- Select UKRI funder -"</formula>
    </cfRule>
    <cfRule type="notContainsBlanks" dxfId="8849" priority="710" stopIfTrue="1">
      <formula>LEN(TRIM(P63))&gt;0</formula>
    </cfRule>
  </conditionalFormatting>
  <conditionalFormatting sqref="P65">
    <cfRule type="expression" dxfId="8848" priority="707" stopIfTrue="1">
      <formula>$D$57="- Select UKRI funder -"</formula>
    </cfRule>
    <cfRule type="notContainsBlanks" dxfId="8847" priority="708" stopIfTrue="1">
      <formula>LEN(TRIM(P65))&gt;0</formula>
    </cfRule>
  </conditionalFormatting>
  <conditionalFormatting sqref="P49">
    <cfRule type="expression" dxfId="8846" priority="705" stopIfTrue="1">
      <formula>$D$47="- Select UKRI funder -"</formula>
    </cfRule>
    <cfRule type="notContainsBlanks" dxfId="8845" priority="706" stopIfTrue="1">
      <formula>LEN(TRIM(P49))&gt;0</formula>
    </cfRule>
  </conditionalFormatting>
  <conditionalFormatting sqref="P51">
    <cfRule type="expression" dxfId="8844" priority="703" stopIfTrue="1">
      <formula>$D$47="- Select UKRI funder -"</formula>
    </cfRule>
    <cfRule type="notContainsBlanks" dxfId="8843" priority="704" stopIfTrue="1">
      <formula>LEN(TRIM(P51))&gt;0</formula>
    </cfRule>
  </conditionalFormatting>
  <conditionalFormatting sqref="P53">
    <cfRule type="expression" dxfId="8842" priority="701" stopIfTrue="1">
      <formula>$D$47="- Select UKRI funder -"</formula>
    </cfRule>
    <cfRule type="notContainsBlanks" dxfId="8841" priority="702" stopIfTrue="1">
      <formula>LEN(TRIM(P53))&gt;0</formula>
    </cfRule>
  </conditionalFormatting>
  <conditionalFormatting sqref="P55">
    <cfRule type="expression" dxfId="8840" priority="699" stopIfTrue="1">
      <formula>$D$47="- Select UKRI funder -"</formula>
    </cfRule>
    <cfRule type="notContainsBlanks" dxfId="8839" priority="700" stopIfTrue="1">
      <formula>LEN(TRIM(P55))&gt;0</formula>
    </cfRule>
  </conditionalFormatting>
  <conditionalFormatting sqref="P39">
    <cfRule type="expression" dxfId="8838" priority="697" stopIfTrue="1">
      <formula>$D$37="- Select UKRI funder -"</formula>
    </cfRule>
    <cfRule type="notContainsBlanks" dxfId="8837" priority="698" stopIfTrue="1">
      <formula>LEN(TRIM(P39))&gt;0</formula>
    </cfRule>
  </conditionalFormatting>
  <conditionalFormatting sqref="P41">
    <cfRule type="expression" dxfId="8836" priority="695" stopIfTrue="1">
      <formula>$D$37="- Select UKRI funder -"</formula>
    </cfRule>
    <cfRule type="notContainsBlanks" dxfId="8835" priority="696" stopIfTrue="1">
      <formula>LEN(TRIM(P41))&gt;0</formula>
    </cfRule>
  </conditionalFormatting>
  <conditionalFormatting sqref="P43">
    <cfRule type="expression" dxfId="8834" priority="693" stopIfTrue="1">
      <formula>$D$37="- Select UKRI funder -"</formula>
    </cfRule>
    <cfRule type="notContainsBlanks" dxfId="8833" priority="694" stopIfTrue="1">
      <formula>LEN(TRIM(P43))&gt;0</formula>
    </cfRule>
  </conditionalFormatting>
  <conditionalFormatting sqref="P45">
    <cfRule type="expression" dxfId="8832" priority="691" stopIfTrue="1">
      <formula>$D$37="- Select UKRI funder -"</formula>
    </cfRule>
    <cfRule type="notContainsBlanks" dxfId="8831" priority="692" stopIfTrue="1">
      <formula>LEN(TRIM(P45))&gt;0</formula>
    </cfRule>
  </conditionalFormatting>
  <conditionalFormatting sqref="R47:V47">
    <cfRule type="expression" dxfId="8830" priority="791">
      <formula>$D$47="- Select UKRI funder -"</formula>
    </cfRule>
  </conditionalFormatting>
  <conditionalFormatting sqref="V49">
    <cfRule type="expression" dxfId="8829" priority="689" stopIfTrue="1">
      <formula>$Z$261&lt;21</formula>
    </cfRule>
  </conditionalFormatting>
  <conditionalFormatting sqref="R49:V49">
    <cfRule type="expression" dxfId="8828" priority="690">
      <formula>$D$47="- Select UKRI funder -"</formula>
    </cfRule>
  </conditionalFormatting>
  <conditionalFormatting sqref="V51">
    <cfRule type="expression" dxfId="8827" priority="687" stopIfTrue="1">
      <formula>$Z$261&lt;21</formula>
    </cfRule>
  </conditionalFormatting>
  <conditionalFormatting sqref="R51:V51">
    <cfRule type="expression" dxfId="8826" priority="688">
      <formula>$D$47="- Select UKRI funder -"</formula>
    </cfRule>
  </conditionalFormatting>
  <conditionalFormatting sqref="V53">
    <cfRule type="expression" dxfId="8825" priority="685" stopIfTrue="1">
      <formula>$Z$261&lt;21</formula>
    </cfRule>
  </conditionalFormatting>
  <conditionalFormatting sqref="R53:V53">
    <cfRule type="expression" dxfId="8824" priority="686">
      <formula>$D$47="- Select UKRI funder -"</formula>
    </cfRule>
  </conditionalFormatting>
  <conditionalFormatting sqref="V55">
    <cfRule type="expression" dxfId="8823" priority="683" stopIfTrue="1">
      <formula>$Z$261&lt;21</formula>
    </cfRule>
  </conditionalFormatting>
  <conditionalFormatting sqref="R55:V55">
    <cfRule type="expression" dxfId="8822" priority="684">
      <formula>$D$47="- Select UKRI funder -"</formula>
    </cfRule>
  </conditionalFormatting>
  <conditionalFormatting sqref="V37">
    <cfRule type="expression" dxfId="8821" priority="681" stopIfTrue="1">
      <formula>$Z$261&lt;21</formula>
    </cfRule>
  </conditionalFormatting>
  <conditionalFormatting sqref="R37:V37">
    <cfRule type="expression" dxfId="8820" priority="682">
      <formula>$D$37="- Select UKRI funder -"</formula>
    </cfRule>
  </conditionalFormatting>
  <conditionalFormatting sqref="V39">
    <cfRule type="expression" dxfId="8819" priority="679" stopIfTrue="1">
      <formula>$Z$261&lt;21</formula>
    </cfRule>
  </conditionalFormatting>
  <conditionalFormatting sqref="R39:V39">
    <cfRule type="expression" dxfId="8818" priority="680">
      <formula>$D$37="- Select UKRI funder -"</formula>
    </cfRule>
  </conditionalFormatting>
  <conditionalFormatting sqref="V41">
    <cfRule type="expression" dxfId="8817" priority="677" stopIfTrue="1">
      <formula>$Z$261&lt;21</formula>
    </cfRule>
  </conditionalFormatting>
  <conditionalFormatting sqref="R41:V41">
    <cfRule type="expression" dxfId="8816" priority="678">
      <formula>$D$37="- Select UKRI funder -"</formula>
    </cfRule>
  </conditionalFormatting>
  <conditionalFormatting sqref="V43">
    <cfRule type="expression" dxfId="8815" priority="675" stopIfTrue="1">
      <formula>$Z$261&lt;21</formula>
    </cfRule>
  </conditionalFormatting>
  <conditionalFormatting sqref="R43:V43">
    <cfRule type="expression" dxfId="8814" priority="676">
      <formula>$D$37="- Select UKRI funder -"</formula>
    </cfRule>
  </conditionalFormatting>
  <conditionalFormatting sqref="V45">
    <cfRule type="expression" dxfId="8813" priority="673" stopIfTrue="1">
      <formula>$Z$261&lt;21</formula>
    </cfRule>
  </conditionalFormatting>
  <conditionalFormatting sqref="R45:V45">
    <cfRule type="expression" dxfId="8812" priority="674">
      <formula>$D$37="- Select UKRI funder -"</formula>
    </cfRule>
  </conditionalFormatting>
  <conditionalFormatting sqref="V57">
    <cfRule type="expression" dxfId="8811" priority="671" stopIfTrue="1">
      <formula>$Z$261&lt;21</formula>
    </cfRule>
  </conditionalFormatting>
  <conditionalFormatting sqref="R57:V57">
    <cfRule type="expression" dxfId="8810" priority="672">
      <formula>$D$57="- Select UKRI funder -"</formula>
    </cfRule>
  </conditionalFormatting>
  <conditionalFormatting sqref="V59">
    <cfRule type="expression" dxfId="8809" priority="669" stopIfTrue="1">
      <formula>$Z$261&lt;21</formula>
    </cfRule>
  </conditionalFormatting>
  <conditionalFormatting sqref="R59:V59">
    <cfRule type="expression" dxfId="8808" priority="670">
      <formula>$D$57="- Select UKRI funder -"</formula>
    </cfRule>
  </conditionalFormatting>
  <conditionalFormatting sqref="V61">
    <cfRule type="expression" dxfId="8807" priority="667" stopIfTrue="1">
      <formula>$Z$261&lt;21</formula>
    </cfRule>
  </conditionalFormatting>
  <conditionalFormatting sqref="R61:V61">
    <cfRule type="expression" dxfId="8806" priority="668">
      <formula>$D$57="- Select UKRI funder -"</formula>
    </cfRule>
  </conditionalFormatting>
  <conditionalFormatting sqref="V63">
    <cfRule type="expression" dxfId="8805" priority="665" stopIfTrue="1">
      <formula>$Z$261&lt;21</formula>
    </cfRule>
  </conditionalFormatting>
  <conditionalFormatting sqref="R63:V63">
    <cfRule type="expression" dxfId="8804" priority="666">
      <formula>$D$57="- Select UKRI funder -"</formula>
    </cfRule>
  </conditionalFormatting>
  <conditionalFormatting sqref="V65">
    <cfRule type="expression" dxfId="8803" priority="663" stopIfTrue="1">
      <formula>$Z$261&lt;21</formula>
    </cfRule>
  </conditionalFormatting>
  <conditionalFormatting sqref="R65:V65">
    <cfRule type="expression" dxfId="8802" priority="664">
      <formula>$D$57="- Select UKRI funder -"</formula>
    </cfRule>
  </conditionalFormatting>
  <conditionalFormatting sqref="V67">
    <cfRule type="expression" dxfId="8801" priority="661" stopIfTrue="1">
      <formula>$Z$261&lt;21</formula>
    </cfRule>
  </conditionalFormatting>
  <conditionalFormatting sqref="R67:V67">
    <cfRule type="expression" dxfId="8800" priority="662">
      <formula>$D$67="- Select UKRI funder -"</formula>
    </cfRule>
  </conditionalFormatting>
  <conditionalFormatting sqref="V69">
    <cfRule type="expression" dxfId="8799" priority="659" stopIfTrue="1">
      <formula>$Z$261&lt;21</formula>
    </cfRule>
  </conditionalFormatting>
  <conditionalFormatting sqref="R69:V69">
    <cfRule type="expression" dxfId="8798" priority="660">
      <formula>$D$67="- Select UKRI funder -"</formula>
    </cfRule>
  </conditionalFormatting>
  <conditionalFormatting sqref="V71">
    <cfRule type="expression" dxfId="8797" priority="657" stopIfTrue="1">
      <formula>$Z$261&lt;21</formula>
    </cfRule>
  </conditionalFormatting>
  <conditionalFormatting sqref="R71:V71">
    <cfRule type="expression" dxfId="8796" priority="658">
      <formula>$D$67="- Select UKRI funder -"</formula>
    </cfRule>
  </conditionalFormatting>
  <conditionalFormatting sqref="V73">
    <cfRule type="expression" dxfId="8795" priority="655" stopIfTrue="1">
      <formula>$Z$261&lt;21</formula>
    </cfRule>
  </conditionalFormatting>
  <conditionalFormatting sqref="R73:V73">
    <cfRule type="expression" dxfId="8794" priority="656">
      <formula>$D$67="- Select UKRI funder -"</formula>
    </cfRule>
  </conditionalFormatting>
  <conditionalFormatting sqref="V75">
    <cfRule type="expression" dxfId="8793" priority="653" stopIfTrue="1">
      <formula>$Z$261&lt;21</formula>
    </cfRule>
  </conditionalFormatting>
  <conditionalFormatting sqref="R75:V75">
    <cfRule type="expression" dxfId="8792" priority="654">
      <formula>$D$67="- Select UKRI funder -"</formula>
    </cfRule>
  </conditionalFormatting>
  <conditionalFormatting sqref="V77">
    <cfRule type="expression" dxfId="8791" priority="651" stopIfTrue="1">
      <formula>$Z$261&lt;21</formula>
    </cfRule>
  </conditionalFormatting>
  <conditionalFormatting sqref="R77:V77">
    <cfRule type="expression" dxfId="8790" priority="652">
      <formula>$D$77="- Select UKRI funder -"</formula>
    </cfRule>
  </conditionalFormatting>
  <conditionalFormatting sqref="V79">
    <cfRule type="expression" dxfId="8789" priority="649" stopIfTrue="1">
      <formula>$Z$261&lt;21</formula>
    </cfRule>
  </conditionalFormatting>
  <conditionalFormatting sqref="R79:V79">
    <cfRule type="expression" dxfId="8788" priority="650">
      <formula>$D$77="- Select UKRI funder -"</formula>
    </cfRule>
  </conditionalFormatting>
  <conditionalFormatting sqref="V81">
    <cfRule type="expression" dxfId="8787" priority="647" stopIfTrue="1">
      <formula>$Z$261&lt;21</formula>
    </cfRule>
  </conditionalFormatting>
  <conditionalFormatting sqref="R81:V81">
    <cfRule type="expression" dxfId="8786" priority="648">
      <formula>$D$77="- Select UKRI funder -"</formula>
    </cfRule>
  </conditionalFormatting>
  <conditionalFormatting sqref="V83">
    <cfRule type="expression" dxfId="8785" priority="645" stopIfTrue="1">
      <formula>$Z$261&lt;21</formula>
    </cfRule>
  </conditionalFormatting>
  <conditionalFormatting sqref="R83:V83">
    <cfRule type="expression" dxfId="8784" priority="646">
      <formula>$D$77="- Select UKRI funder -"</formula>
    </cfRule>
  </conditionalFormatting>
  <conditionalFormatting sqref="V85">
    <cfRule type="expression" dxfId="8783" priority="643" stopIfTrue="1">
      <formula>$Z$261&lt;21</formula>
    </cfRule>
  </conditionalFormatting>
  <conditionalFormatting sqref="R85:V85">
    <cfRule type="expression" dxfId="8782" priority="644">
      <formula>$D$77="- Select UKRI funder -"</formula>
    </cfRule>
  </conditionalFormatting>
  <conditionalFormatting sqref="V94">
    <cfRule type="expression" dxfId="8781" priority="641" stopIfTrue="1">
      <formula>$Z$261&lt;21</formula>
    </cfRule>
  </conditionalFormatting>
  <conditionalFormatting sqref="R94:V94">
    <cfRule type="expression" dxfId="8780" priority="642">
      <formula>$D$94="- Select EU funder -"</formula>
    </cfRule>
  </conditionalFormatting>
  <conditionalFormatting sqref="Y37:Y258">
    <cfRule type="cellIs" dxfId="8779" priority="639" operator="greaterThan">
      <formula>$W37</formula>
    </cfRule>
    <cfRule type="cellIs" dxfId="8778" priority="640" operator="lessThan">
      <formula>$W37</formula>
    </cfRule>
  </conditionalFormatting>
  <conditionalFormatting sqref="N39">
    <cfRule type="expression" dxfId="8777" priority="636" stopIfTrue="1">
      <formula>$D$37="- Select UKRI funder -"</formula>
    </cfRule>
  </conditionalFormatting>
  <conditionalFormatting sqref="N39">
    <cfRule type="notContainsBlanks" dxfId="8776" priority="637" stopIfTrue="1">
      <formula>LEN(TRIM(N39))&gt;0</formula>
    </cfRule>
  </conditionalFormatting>
  <conditionalFormatting sqref="N39">
    <cfRule type="expression" dxfId="8775" priority="638">
      <formula>$W39&gt;0</formula>
    </cfRule>
  </conditionalFormatting>
  <conditionalFormatting sqref="N41">
    <cfRule type="expression" dxfId="8774" priority="633" stopIfTrue="1">
      <formula>$D$37="- Select UKRI funder -"</formula>
    </cfRule>
  </conditionalFormatting>
  <conditionalFormatting sqref="N41">
    <cfRule type="notContainsBlanks" dxfId="8773" priority="634" stopIfTrue="1">
      <formula>LEN(TRIM(N41))&gt;0</formula>
    </cfRule>
  </conditionalFormatting>
  <conditionalFormatting sqref="N41">
    <cfRule type="expression" dxfId="8772" priority="635">
      <formula>$W41&gt;0</formula>
    </cfRule>
  </conditionalFormatting>
  <conditionalFormatting sqref="N43">
    <cfRule type="expression" dxfId="8771" priority="630" stopIfTrue="1">
      <formula>$D$37="- Select UKRI funder -"</formula>
    </cfRule>
  </conditionalFormatting>
  <conditionalFormatting sqref="N43">
    <cfRule type="notContainsBlanks" dxfId="8770" priority="631" stopIfTrue="1">
      <formula>LEN(TRIM(N43))&gt;0</formula>
    </cfRule>
  </conditionalFormatting>
  <conditionalFormatting sqref="N43">
    <cfRule type="expression" dxfId="8769" priority="632">
      <formula>$W43&gt;0</formula>
    </cfRule>
  </conditionalFormatting>
  <conditionalFormatting sqref="N45">
    <cfRule type="expression" dxfId="8768" priority="627" stopIfTrue="1">
      <formula>$D$37="- Select UKRI funder -"</formula>
    </cfRule>
  </conditionalFormatting>
  <conditionalFormatting sqref="N45">
    <cfRule type="notContainsBlanks" dxfId="8767" priority="628" stopIfTrue="1">
      <formula>LEN(TRIM(N45))&gt;0</formula>
    </cfRule>
  </conditionalFormatting>
  <conditionalFormatting sqref="N45">
    <cfRule type="expression" dxfId="8766" priority="629">
      <formula>$W45&gt;0</formula>
    </cfRule>
  </conditionalFormatting>
  <conditionalFormatting sqref="N47">
    <cfRule type="expression" dxfId="8765" priority="624" stopIfTrue="1">
      <formula>$D$47="- Select UKRI funder -"</formula>
    </cfRule>
  </conditionalFormatting>
  <conditionalFormatting sqref="N47">
    <cfRule type="notContainsBlanks" dxfId="8764" priority="625" stopIfTrue="1">
      <formula>LEN(TRIM(N47))&gt;0</formula>
    </cfRule>
  </conditionalFormatting>
  <conditionalFormatting sqref="N47">
    <cfRule type="expression" dxfId="8763" priority="626">
      <formula>$W47&gt;0</formula>
    </cfRule>
  </conditionalFormatting>
  <conditionalFormatting sqref="N49">
    <cfRule type="expression" dxfId="8762" priority="621" stopIfTrue="1">
      <formula>$D$47="- Select UKRI funder -"</formula>
    </cfRule>
  </conditionalFormatting>
  <conditionalFormatting sqref="N49">
    <cfRule type="notContainsBlanks" dxfId="8761" priority="622" stopIfTrue="1">
      <formula>LEN(TRIM(N49))&gt;0</formula>
    </cfRule>
  </conditionalFormatting>
  <conditionalFormatting sqref="N49">
    <cfRule type="expression" dxfId="8760" priority="623">
      <formula>$W49&gt;0</formula>
    </cfRule>
  </conditionalFormatting>
  <conditionalFormatting sqref="N51">
    <cfRule type="expression" dxfId="8759" priority="618" stopIfTrue="1">
      <formula>$D$47="- Select UKRI funder -"</formula>
    </cfRule>
  </conditionalFormatting>
  <conditionalFormatting sqref="N51">
    <cfRule type="notContainsBlanks" dxfId="8758" priority="619" stopIfTrue="1">
      <formula>LEN(TRIM(N51))&gt;0</formula>
    </cfRule>
  </conditionalFormatting>
  <conditionalFormatting sqref="N51">
    <cfRule type="expression" dxfId="8757" priority="620">
      <formula>$W51&gt;0</formula>
    </cfRule>
  </conditionalFormatting>
  <conditionalFormatting sqref="N53">
    <cfRule type="expression" dxfId="8756" priority="615" stopIfTrue="1">
      <formula>$D$47="- Select UKRI funder -"</formula>
    </cfRule>
  </conditionalFormatting>
  <conditionalFormatting sqref="N53">
    <cfRule type="notContainsBlanks" dxfId="8755" priority="616" stopIfTrue="1">
      <formula>LEN(TRIM(N53))&gt;0</formula>
    </cfRule>
  </conditionalFormatting>
  <conditionalFormatting sqref="N53">
    <cfRule type="expression" dxfId="8754" priority="617">
      <formula>$W53&gt;0</formula>
    </cfRule>
  </conditionalFormatting>
  <conditionalFormatting sqref="N55">
    <cfRule type="expression" dxfId="8753" priority="612" stopIfTrue="1">
      <formula>$D$47="- Select UKRI funder -"</formula>
    </cfRule>
  </conditionalFormatting>
  <conditionalFormatting sqref="N55">
    <cfRule type="notContainsBlanks" dxfId="8752" priority="613" stopIfTrue="1">
      <formula>LEN(TRIM(N55))&gt;0</formula>
    </cfRule>
  </conditionalFormatting>
  <conditionalFormatting sqref="N55">
    <cfRule type="expression" dxfId="8751" priority="614">
      <formula>$W55&gt;0</formula>
    </cfRule>
  </conditionalFormatting>
  <conditionalFormatting sqref="N57">
    <cfRule type="expression" dxfId="8750" priority="609" stopIfTrue="1">
      <formula>$D$57="- Select UKRI funder -"</formula>
    </cfRule>
  </conditionalFormatting>
  <conditionalFormatting sqref="N57">
    <cfRule type="notContainsBlanks" dxfId="8749" priority="610" stopIfTrue="1">
      <formula>LEN(TRIM(N57))&gt;0</formula>
    </cfRule>
  </conditionalFormatting>
  <conditionalFormatting sqref="N57">
    <cfRule type="expression" dxfId="8748" priority="611">
      <formula>$W57&gt;0</formula>
    </cfRule>
  </conditionalFormatting>
  <conditionalFormatting sqref="N59">
    <cfRule type="expression" dxfId="8747" priority="606" stopIfTrue="1">
      <formula>$D$57="- Select UKRI funder -"</formula>
    </cfRule>
  </conditionalFormatting>
  <conditionalFormatting sqref="N59">
    <cfRule type="notContainsBlanks" dxfId="8746" priority="607" stopIfTrue="1">
      <formula>LEN(TRIM(N59))&gt;0</formula>
    </cfRule>
  </conditionalFormatting>
  <conditionalFormatting sqref="N59">
    <cfRule type="expression" dxfId="8745" priority="608">
      <formula>$W59&gt;0</formula>
    </cfRule>
  </conditionalFormatting>
  <conditionalFormatting sqref="N61">
    <cfRule type="expression" dxfId="8744" priority="603" stopIfTrue="1">
      <formula>$D$57="- Select UKRI funder -"</formula>
    </cfRule>
  </conditionalFormatting>
  <conditionalFormatting sqref="N61">
    <cfRule type="notContainsBlanks" dxfId="8743" priority="604" stopIfTrue="1">
      <formula>LEN(TRIM(N61))&gt;0</formula>
    </cfRule>
  </conditionalFormatting>
  <conditionalFormatting sqref="N61">
    <cfRule type="expression" dxfId="8742" priority="605">
      <formula>$W61&gt;0</formula>
    </cfRule>
  </conditionalFormatting>
  <conditionalFormatting sqref="N63">
    <cfRule type="expression" dxfId="8741" priority="600" stopIfTrue="1">
      <formula>$D$57="- Select UKRI funder -"</formula>
    </cfRule>
  </conditionalFormatting>
  <conditionalFormatting sqref="N63">
    <cfRule type="notContainsBlanks" dxfId="8740" priority="601" stopIfTrue="1">
      <formula>LEN(TRIM(N63))&gt;0</formula>
    </cfRule>
  </conditionalFormatting>
  <conditionalFormatting sqref="N63">
    <cfRule type="expression" dxfId="8739" priority="602">
      <formula>$W63&gt;0</formula>
    </cfRule>
  </conditionalFormatting>
  <conditionalFormatting sqref="N65">
    <cfRule type="expression" dxfId="8738" priority="597" stopIfTrue="1">
      <formula>$D$57="- Select UKRI funder -"</formula>
    </cfRule>
  </conditionalFormatting>
  <conditionalFormatting sqref="N65">
    <cfRule type="notContainsBlanks" dxfId="8737" priority="598" stopIfTrue="1">
      <formula>LEN(TRIM(N65))&gt;0</formula>
    </cfRule>
  </conditionalFormatting>
  <conditionalFormatting sqref="N65">
    <cfRule type="expression" dxfId="8736" priority="599">
      <formula>$W65&gt;0</formula>
    </cfRule>
  </conditionalFormatting>
  <conditionalFormatting sqref="N67">
    <cfRule type="expression" dxfId="8735" priority="594" stopIfTrue="1">
      <formula>$D$67="- Select UKRI funder -"</formula>
    </cfRule>
  </conditionalFormatting>
  <conditionalFormatting sqref="N67">
    <cfRule type="notContainsBlanks" dxfId="8734" priority="595" stopIfTrue="1">
      <formula>LEN(TRIM(N67))&gt;0</formula>
    </cfRule>
  </conditionalFormatting>
  <conditionalFormatting sqref="N67">
    <cfRule type="expression" dxfId="8733" priority="596">
      <formula>$W67&gt;0</formula>
    </cfRule>
  </conditionalFormatting>
  <conditionalFormatting sqref="N69">
    <cfRule type="expression" dxfId="8732" priority="591" stopIfTrue="1">
      <formula>$D$67="- Select UKRI funder -"</formula>
    </cfRule>
  </conditionalFormatting>
  <conditionalFormatting sqref="N69">
    <cfRule type="notContainsBlanks" dxfId="8731" priority="592" stopIfTrue="1">
      <formula>LEN(TRIM(N69))&gt;0</formula>
    </cfRule>
  </conditionalFormatting>
  <conditionalFormatting sqref="N69">
    <cfRule type="expression" dxfId="8730" priority="593">
      <formula>$W69&gt;0</formula>
    </cfRule>
  </conditionalFormatting>
  <conditionalFormatting sqref="N71">
    <cfRule type="expression" dxfId="8729" priority="588" stopIfTrue="1">
      <formula>$D$67="- Select UKRI funder -"</formula>
    </cfRule>
  </conditionalFormatting>
  <conditionalFormatting sqref="N71">
    <cfRule type="notContainsBlanks" dxfId="8728" priority="589" stopIfTrue="1">
      <formula>LEN(TRIM(N71))&gt;0</formula>
    </cfRule>
  </conditionalFormatting>
  <conditionalFormatting sqref="N71">
    <cfRule type="expression" dxfId="8727" priority="590">
      <formula>$W71&gt;0</formula>
    </cfRule>
  </conditionalFormatting>
  <conditionalFormatting sqref="N73">
    <cfRule type="expression" dxfId="8726" priority="585" stopIfTrue="1">
      <formula>$D$67="- Select UKRI funder -"</formula>
    </cfRule>
  </conditionalFormatting>
  <conditionalFormatting sqref="N73">
    <cfRule type="notContainsBlanks" dxfId="8725" priority="586" stopIfTrue="1">
      <formula>LEN(TRIM(N73))&gt;0</formula>
    </cfRule>
  </conditionalFormatting>
  <conditionalFormatting sqref="N73">
    <cfRule type="expression" dxfId="8724" priority="587">
      <formula>$W73&gt;0</formula>
    </cfRule>
  </conditionalFormatting>
  <conditionalFormatting sqref="N75">
    <cfRule type="expression" dxfId="8723" priority="582" stopIfTrue="1">
      <formula>$D$67="- Select UKRI funder -"</formula>
    </cfRule>
  </conditionalFormatting>
  <conditionalFormatting sqref="N75">
    <cfRule type="notContainsBlanks" dxfId="8722" priority="583" stopIfTrue="1">
      <formula>LEN(TRIM(N75))&gt;0</formula>
    </cfRule>
  </conditionalFormatting>
  <conditionalFormatting sqref="N75">
    <cfRule type="expression" dxfId="8721" priority="584">
      <formula>$W75&gt;0</formula>
    </cfRule>
  </conditionalFormatting>
  <conditionalFormatting sqref="N77">
    <cfRule type="expression" dxfId="8720" priority="579" stopIfTrue="1">
      <formula>$D$77="- Select UKRI funder -"</formula>
    </cfRule>
  </conditionalFormatting>
  <conditionalFormatting sqref="N77">
    <cfRule type="notContainsBlanks" dxfId="8719" priority="580" stopIfTrue="1">
      <formula>LEN(TRIM(N77))&gt;0</formula>
    </cfRule>
  </conditionalFormatting>
  <conditionalFormatting sqref="N77">
    <cfRule type="expression" dxfId="8718" priority="581">
      <formula>$W77&gt;0</formula>
    </cfRule>
  </conditionalFormatting>
  <conditionalFormatting sqref="N79">
    <cfRule type="expression" dxfId="8717" priority="576" stopIfTrue="1">
      <formula>$D$77="- Select UKRI funder -"</formula>
    </cfRule>
  </conditionalFormatting>
  <conditionalFormatting sqref="N79">
    <cfRule type="notContainsBlanks" dxfId="8716" priority="577" stopIfTrue="1">
      <formula>LEN(TRIM(N79))&gt;0</formula>
    </cfRule>
  </conditionalFormatting>
  <conditionalFormatting sqref="N79">
    <cfRule type="expression" dxfId="8715" priority="578">
      <formula>$W79&gt;0</formula>
    </cfRule>
  </conditionalFormatting>
  <conditionalFormatting sqref="N81">
    <cfRule type="expression" dxfId="8714" priority="573" stopIfTrue="1">
      <formula>$D$77="- Select UKRI funder -"</formula>
    </cfRule>
  </conditionalFormatting>
  <conditionalFormatting sqref="N81">
    <cfRule type="notContainsBlanks" dxfId="8713" priority="574" stopIfTrue="1">
      <formula>LEN(TRIM(N81))&gt;0</formula>
    </cfRule>
  </conditionalFormatting>
  <conditionalFormatting sqref="N81">
    <cfRule type="expression" dxfId="8712" priority="575">
      <formula>$W81&gt;0</formula>
    </cfRule>
  </conditionalFormatting>
  <conditionalFormatting sqref="N83">
    <cfRule type="expression" dxfId="8711" priority="570" stopIfTrue="1">
      <formula>$D$77="- Select UKRI funder -"</formula>
    </cfRule>
  </conditionalFormatting>
  <conditionalFormatting sqref="N83">
    <cfRule type="notContainsBlanks" dxfId="8710" priority="571" stopIfTrue="1">
      <formula>LEN(TRIM(N83))&gt;0</formula>
    </cfRule>
  </conditionalFormatting>
  <conditionalFormatting sqref="N83">
    <cfRule type="expression" dxfId="8709" priority="572">
      <formula>$W83&gt;0</formula>
    </cfRule>
  </conditionalFormatting>
  <conditionalFormatting sqref="N85">
    <cfRule type="expression" dxfId="8708" priority="567" stopIfTrue="1">
      <formula>$D$77="- Select UKRI funder -"</formula>
    </cfRule>
  </conditionalFormatting>
  <conditionalFormatting sqref="N85">
    <cfRule type="notContainsBlanks" dxfId="8707" priority="568" stopIfTrue="1">
      <formula>LEN(TRIM(N85))&gt;0</formula>
    </cfRule>
  </conditionalFormatting>
  <conditionalFormatting sqref="N85">
    <cfRule type="expression" dxfId="8706" priority="569">
      <formula>$W85&gt;0</formula>
    </cfRule>
  </conditionalFormatting>
  <conditionalFormatting sqref="V96">
    <cfRule type="expression" dxfId="8705" priority="565" stopIfTrue="1">
      <formula>$Z$261&lt;21</formula>
    </cfRule>
  </conditionalFormatting>
  <conditionalFormatting sqref="R96:V96">
    <cfRule type="expression" dxfId="8704" priority="566">
      <formula>$D$94="- Select EU funder -"</formula>
    </cfRule>
  </conditionalFormatting>
  <conditionalFormatting sqref="V98">
    <cfRule type="expression" dxfId="8703" priority="563" stopIfTrue="1">
      <formula>$Z$261&lt;21</formula>
    </cfRule>
  </conditionalFormatting>
  <conditionalFormatting sqref="R98:V98">
    <cfRule type="expression" dxfId="8702" priority="564">
      <formula>$D$94="- Select EU funder -"</formula>
    </cfRule>
  </conditionalFormatting>
  <conditionalFormatting sqref="V100">
    <cfRule type="expression" dxfId="8701" priority="561" stopIfTrue="1">
      <formula>$Z$261&lt;21</formula>
    </cfRule>
  </conditionalFormatting>
  <conditionalFormatting sqref="R100:V100">
    <cfRule type="expression" dxfId="8700" priority="562">
      <formula>$D$94="- Select EU funder -"</formula>
    </cfRule>
  </conditionalFormatting>
  <conditionalFormatting sqref="V102">
    <cfRule type="expression" dxfId="8699" priority="559" stopIfTrue="1">
      <formula>$Z$261&lt;21</formula>
    </cfRule>
  </conditionalFormatting>
  <conditionalFormatting sqref="R102:V102">
    <cfRule type="expression" dxfId="8698" priority="560">
      <formula>$D$94="- Select EU funder -"</formula>
    </cfRule>
  </conditionalFormatting>
  <conditionalFormatting sqref="V104">
    <cfRule type="expression" dxfId="8697" priority="557" stopIfTrue="1">
      <formula>$Z$261&lt;21</formula>
    </cfRule>
  </conditionalFormatting>
  <conditionalFormatting sqref="R104:V104">
    <cfRule type="expression" dxfId="8696" priority="558">
      <formula>$D$94="- Select EU funder -"</formula>
    </cfRule>
  </conditionalFormatting>
  <conditionalFormatting sqref="V106">
    <cfRule type="expression" dxfId="8695" priority="555" stopIfTrue="1">
      <formula>$Z$261&lt;21</formula>
    </cfRule>
  </conditionalFormatting>
  <conditionalFormatting sqref="R106:V106">
    <cfRule type="expression" dxfId="8694" priority="556">
      <formula>$D$94="- Select EU funder -"</formula>
    </cfRule>
  </conditionalFormatting>
  <conditionalFormatting sqref="V108">
    <cfRule type="expression" dxfId="8693" priority="553" stopIfTrue="1">
      <formula>$Z$261&lt;21</formula>
    </cfRule>
  </conditionalFormatting>
  <conditionalFormatting sqref="R108:V108">
    <cfRule type="expression" dxfId="8692" priority="554">
      <formula>$D$94="- Select EU funder -"</formula>
    </cfRule>
  </conditionalFormatting>
  <conditionalFormatting sqref="V110">
    <cfRule type="expression" dxfId="8691" priority="551" stopIfTrue="1">
      <formula>$Z$261&lt;21</formula>
    </cfRule>
  </conditionalFormatting>
  <conditionalFormatting sqref="R110:V110">
    <cfRule type="expression" dxfId="8690" priority="552">
      <formula>$D$94="- Select EU funder -"</formula>
    </cfRule>
  </conditionalFormatting>
  <conditionalFormatting sqref="V112">
    <cfRule type="expression" dxfId="8689" priority="549" stopIfTrue="1">
      <formula>$Z$261&lt;21</formula>
    </cfRule>
  </conditionalFormatting>
  <conditionalFormatting sqref="R112:V112">
    <cfRule type="expression" dxfId="8688" priority="550">
      <formula>$D$94="- Select EU funder -"</formula>
    </cfRule>
  </conditionalFormatting>
  <conditionalFormatting sqref="V114">
    <cfRule type="expression" dxfId="8687" priority="547" stopIfTrue="1">
      <formula>$Z$261&lt;21</formula>
    </cfRule>
  </conditionalFormatting>
  <conditionalFormatting sqref="R114:V114">
    <cfRule type="expression" dxfId="8686" priority="548">
      <formula>$D$94="- Select EU funder -"</formula>
    </cfRule>
  </conditionalFormatting>
  <conditionalFormatting sqref="V116">
    <cfRule type="expression" dxfId="8685" priority="545" stopIfTrue="1">
      <formula>$Z$261&lt;21</formula>
    </cfRule>
  </conditionalFormatting>
  <conditionalFormatting sqref="R116:V116">
    <cfRule type="expression" dxfId="8684" priority="546">
      <formula>$D$94="- Select EU funder -"</formula>
    </cfRule>
  </conditionalFormatting>
  <conditionalFormatting sqref="V118">
    <cfRule type="expression" dxfId="8683" priority="543" stopIfTrue="1">
      <formula>$Z$261&lt;21</formula>
    </cfRule>
  </conditionalFormatting>
  <conditionalFormatting sqref="R118:V118">
    <cfRule type="expression" dxfId="8682" priority="544">
      <formula>$D$94="- Select EU funder -"</formula>
    </cfRule>
  </conditionalFormatting>
  <conditionalFormatting sqref="V120">
    <cfRule type="expression" dxfId="8681" priority="541" stopIfTrue="1">
      <formula>$Z$261&lt;21</formula>
    </cfRule>
  </conditionalFormatting>
  <conditionalFormatting sqref="R120:V120">
    <cfRule type="expression" dxfId="8680" priority="542">
      <formula>$D$94="- Select EU funder -"</formula>
    </cfRule>
  </conditionalFormatting>
  <conditionalFormatting sqref="V122">
    <cfRule type="expression" dxfId="8679" priority="539" stopIfTrue="1">
      <formula>$Z$261&lt;21</formula>
    </cfRule>
  </conditionalFormatting>
  <conditionalFormatting sqref="R122:V122">
    <cfRule type="expression" dxfId="8678" priority="540">
      <formula>$D$94="- Select EU funder -"</formula>
    </cfRule>
  </conditionalFormatting>
  <conditionalFormatting sqref="V124">
    <cfRule type="expression" dxfId="8677" priority="537" stopIfTrue="1">
      <formula>$Z$261&lt;21</formula>
    </cfRule>
  </conditionalFormatting>
  <conditionalFormatting sqref="R124:V124">
    <cfRule type="expression" dxfId="8676" priority="538">
      <formula>$D$124="- Select EU funder -"</formula>
    </cfRule>
  </conditionalFormatting>
  <conditionalFormatting sqref="V126">
    <cfRule type="expression" dxfId="8675" priority="535" stopIfTrue="1">
      <formula>$Z$261&lt;21</formula>
    </cfRule>
  </conditionalFormatting>
  <conditionalFormatting sqref="R126:V126">
    <cfRule type="expression" dxfId="8674" priority="536">
      <formula>$D$124="- Select EU funder -"</formula>
    </cfRule>
  </conditionalFormatting>
  <conditionalFormatting sqref="V128">
    <cfRule type="expression" dxfId="8673" priority="533" stopIfTrue="1">
      <formula>$Z$261&lt;21</formula>
    </cfRule>
  </conditionalFormatting>
  <conditionalFormatting sqref="R128:V128">
    <cfRule type="expression" dxfId="8672" priority="534">
      <formula>$D$124="- Select EU funder -"</formula>
    </cfRule>
  </conditionalFormatting>
  <conditionalFormatting sqref="V130">
    <cfRule type="expression" dxfId="8671" priority="531" stopIfTrue="1">
      <formula>$Z$261&lt;21</formula>
    </cfRule>
  </conditionalFormatting>
  <conditionalFormatting sqref="R130:V130">
    <cfRule type="expression" dxfId="8670" priority="532">
      <formula>$D$124="- Select EU funder -"</formula>
    </cfRule>
  </conditionalFormatting>
  <conditionalFormatting sqref="V132">
    <cfRule type="expression" dxfId="8669" priority="529" stopIfTrue="1">
      <formula>$Z$261&lt;21</formula>
    </cfRule>
  </conditionalFormatting>
  <conditionalFormatting sqref="R132:V132">
    <cfRule type="expression" dxfId="8668" priority="530">
      <formula>$D$124="- Select EU funder -"</formula>
    </cfRule>
  </conditionalFormatting>
  <conditionalFormatting sqref="V134">
    <cfRule type="expression" dxfId="8667" priority="527" stopIfTrue="1">
      <formula>$Z$261&lt;21</formula>
    </cfRule>
  </conditionalFormatting>
  <conditionalFormatting sqref="R134:V134">
    <cfRule type="expression" dxfId="8666" priority="528">
      <formula>$D$124="- Select EU funder -"</formula>
    </cfRule>
  </conditionalFormatting>
  <conditionalFormatting sqref="V136">
    <cfRule type="expression" dxfId="8665" priority="525" stopIfTrue="1">
      <formula>$Z$261&lt;21</formula>
    </cfRule>
  </conditionalFormatting>
  <conditionalFormatting sqref="R136:V136">
    <cfRule type="expression" dxfId="8664" priority="526">
      <formula>$D$124="- Select EU funder -"</formula>
    </cfRule>
  </conditionalFormatting>
  <conditionalFormatting sqref="V138">
    <cfRule type="expression" dxfId="8663" priority="523" stopIfTrue="1">
      <formula>$Z$261&lt;21</formula>
    </cfRule>
  </conditionalFormatting>
  <conditionalFormatting sqref="R138:V138">
    <cfRule type="expression" dxfId="8662" priority="524">
      <formula>$D$124="- Select EU funder -"</formula>
    </cfRule>
  </conditionalFormatting>
  <conditionalFormatting sqref="V140">
    <cfRule type="expression" dxfId="8661" priority="521" stopIfTrue="1">
      <formula>$Z$261&lt;21</formula>
    </cfRule>
  </conditionalFormatting>
  <conditionalFormatting sqref="R140:V140">
    <cfRule type="expression" dxfId="8660" priority="522">
      <formula>$D$124="- Select EU funder -"</formula>
    </cfRule>
  </conditionalFormatting>
  <conditionalFormatting sqref="V142">
    <cfRule type="expression" dxfId="8659" priority="519" stopIfTrue="1">
      <formula>$Z$261&lt;21</formula>
    </cfRule>
  </conditionalFormatting>
  <conditionalFormatting sqref="R142:V142">
    <cfRule type="expression" dxfId="8658" priority="520">
      <formula>$D$124="- Select EU funder -"</formula>
    </cfRule>
  </conditionalFormatting>
  <conditionalFormatting sqref="V144">
    <cfRule type="expression" dxfId="8657" priority="517" stopIfTrue="1">
      <formula>$Z$261&lt;21</formula>
    </cfRule>
  </conditionalFormatting>
  <conditionalFormatting sqref="R144:V144">
    <cfRule type="expression" dxfId="8656" priority="518">
      <formula>$D$124="- Select EU funder -"</formula>
    </cfRule>
  </conditionalFormatting>
  <conditionalFormatting sqref="V146">
    <cfRule type="expression" dxfId="8655" priority="515" stopIfTrue="1">
      <formula>$Z$261&lt;21</formula>
    </cfRule>
  </conditionalFormatting>
  <conditionalFormatting sqref="R146:V146">
    <cfRule type="expression" dxfId="8654" priority="516">
      <formula>$D$124="- Select EU funder -"</formula>
    </cfRule>
  </conditionalFormatting>
  <conditionalFormatting sqref="V148">
    <cfRule type="expression" dxfId="8653" priority="513" stopIfTrue="1">
      <formula>$Z$261&lt;21</formula>
    </cfRule>
  </conditionalFormatting>
  <conditionalFormatting sqref="R148:V148">
    <cfRule type="expression" dxfId="8652" priority="514">
      <formula>$D$124="- Select EU funder -"</formula>
    </cfRule>
  </conditionalFormatting>
  <conditionalFormatting sqref="V150">
    <cfRule type="expression" dxfId="8651" priority="511" stopIfTrue="1">
      <formula>$Z$261&lt;21</formula>
    </cfRule>
  </conditionalFormatting>
  <conditionalFormatting sqref="R150:V150">
    <cfRule type="expression" dxfId="8650" priority="512">
      <formula>$D$124="- Select EU funder -"</formula>
    </cfRule>
  </conditionalFormatting>
  <conditionalFormatting sqref="V152">
    <cfRule type="expression" dxfId="8649" priority="509" stopIfTrue="1">
      <formula>$Z$261&lt;21</formula>
    </cfRule>
  </conditionalFormatting>
  <conditionalFormatting sqref="R152:V152">
    <cfRule type="expression" dxfId="8648" priority="510">
      <formula>$D$124="- Select EU funder -"</formula>
    </cfRule>
  </conditionalFormatting>
  <conditionalFormatting sqref="V154">
    <cfRule type="expression" dxfId="8647" priority="507" stopIfTrue="1">
      <formula>$Z$261&lt;21</formula>
    </cfRule>
  </conditionalFormatting>
  <conditionalFormatting sqref="R154:V154">
    <cfRule type="expression" dxfId="8646" priority="508">
      <formula>$D$154="- Select EU funder -"</formula>
    </cfRule>
  </conditionalFormatting>
  <conditionalFormatting sqref="V156">
    <cfRule type="expression" dxfId="8645" priority="505" stopIfTrue="1">
      <formula>$Z$261&lt;21</formula>
    </cfRule>
  </conditionalFormatting>
  <conditionalFormatting sqref="R156:V156">
    <cfRule type="expression" dxfId="8644" priority="506">
      <formula>$D$154="- Select EU funder -"</formula>
    </cfRule>
  </conditionalFormatting>
  <conditionalFormatting sqref="V158">
    <cfRule type="expression" dxfId="8643" priority="503" stopIfTrue="1">
      <formula>$Z$261&lt;21</formula>
    </cfRule>
  </conditionalFormatting>
  <conditionalFormatting sqref="R158:V158">
    <cfRule type="expression" dxfId="8642" priority="504">
      <formula>$D$154="- Select EU funder -"</formula>
    </cfRule>
  </conditionalFormatting>
  <conditionalFormatting sqref="V160">
    <cfRule type="expression" dxfId="8641" priority="501" stopIfTrue="1">
      <formula>$Z$261&lt;21</formula>
    </cfRule>
  </conditionalFormatting>
  <conditionalFormatting sqref="R160:V160">
    <cfRule type="expression" dxfId="8640" priority="502">
      <formula>$D$154="- Select EU funder -"</formula>
    </cfRule>
  </conditionalFormatting>
  <conditionalFormatting sqref="V162">
    <cfRule type="expression" dxfId="8639" priority="499" stopIfTrue="1">
      <formula>$Z$261&lt;21</formula>
    </cfRule>
  </conditionalFormatting>
  <conditionalFormatting sqref="R162:V162">
    <cfRule type="expression" dxfId="8638" priority="500">
      <formula>$D$154="- Select EU funder -"</formula>
    </cfRule>
  </conditionalFormatting>
  <conditionalFormatting sqref="V164">
    <cfRule type="expression" dxfId="8637" priority="497" stopIfTrue="1">
      <formula>$Z$261&lt;21</formula>
    </cfRule>
  </conditionalFormatting>
  <conditionalFormatting sqref="R164:V164">
    <cfRule type="expression" dxfId="8636" priority="498">
      <formula>$D$154="- Select EU funder -"</formula>
    </cfRule>
  </conditionalFormatting>
  <conditionalFormatting sqref="V166">
    <cfRule type="expression" dxfId="8635" priority="495" stopIfTrue="1">
      <formula>$Z$261&lt;21</formula>
    </cfRule>
  </conditionalFormatting>
  <conditionalFormatting sqref="R166:V166">
    <cfRule type="expression" dxfId="8634" priority="496">
      <formula>$D$154="- Select EU funder -"</formula>
    </cfRule>
  </conditionalFormatting>
  <conditionalFormatting sqref="V168">
    <cfRule type="expression" dxfId="8633" priority="493" stopIfTrue="1">
      <formula>$Z$261&lt;21</formula>
    </cfRule>
  </conditionalFormatting>
  <conditionalFormatting sqref="R168:V168">
    <cfRule type="expression" dxfId="8632" priority="494">
      <formula>$D$154="- Select EU funder -"</formula>
    </cfRule>
  </conditionalFormatting>
  <conditionalFormatting sqref="V170">
    <cfRule type="expression" dxfId="8631" priority="491" stopIfTrue="1">
      <formula>$Z$261&lt;21</formula>
    </cfRule>
  </conditionalFormatting>
  <conditionalFormatting sqref="R170:V170">
    <cfRule type="expression" dxfId="8630" priority="492">
      <formula>$D$154="- Select EU funder -"</formula>
    </cfRule>
  </conditionalFormatting>
  <conditionalFormatting sqref="V172">
    <cfRule type="expression" dxfId="8629" priority="489" stopIfTrue="1">
      <formula>$Z$261&lt;21</formula>
    </cfRule>
  </conditionalFormatting>
  <conditionalFormatting sqref="R172:V172">
    <cfRule type="expression" dxfId="8628" priority="490">
      <formula>$D$154="- Select EU funder -"</formula>
    </cfRule>
  </conditionalFormatting>
  <conditionalFormatting sqref="V174">
    <cfRule type="expression" dxfId="8627" priority="487" stopIfTrue="1">
      <formula>$Z$261&lt;21</formula>
    </cfRule>
  </conditionalFormatting>
  <conditionalFormatting sqref="R174:V174">
    <cfRule type="expression" dxfId="8626" priority="488">
      <formula>$D$154="- Select EU funder -"</formula>
    </cfRule>
  </conditionalFormatting>
  <conditionalFormatting sqref="V176">
    <cfRule type="expression" dxfId="8625" priority="485" stopIfTrue="1">
      <formula>$Z$261&lt;21</formula>
    </cfRule>
  </conditionalFormatting>
  <conditionalFormatting sqref="R176:V176">
    <cfRule type="expression" dxfId="8624" priority="486">
      <formula>$D$154="- Select EU funder -"</formula>
    </cfRule>
  </conditionalFormatting>
  <conditionalFormatting sqref="V178">
    <cfRule type="expression" dxfId="8623" priority="483" stopIfTrue="1">
      <formula>$Z$261&lt;21</formula>
    </cfRule>
  </conditionalFormatting>
  <conditionalFormatting sqref="R178:V178">
    <cfRule type="expression" dxfId="8622" priority="484">
      <formula>$D$154="- Select EU funder -"</formula>
    </cfRule>
  </conditionalFormatting>
  <conditionalFormatting sqref="V180">
    <cfRule type="expression" dxfId="8621" priority="481" stopIfTrue="1">
      <formula>$Z$261&lt;21</formula>
    </cfRule>
  </conditionalFormatting>
  <conditionalFormatting sqref="R180:V180">
    <cfRule type="expression" dxfId="8620" priority="482">
      <formula>$D$154="- Select EU funder -"</formula>
    </cfRule>
  </conditionalFormatting>
  <conditionalFormatting sqref="V182">
    <cfRule type="expression" dxfId="8619" priority="479" stopIfTrue="1">
      <formula>$Z$261&lt;21</formula>
    </cfRule>
  </conditionalFormatting>
  <conditionalFormatting sqref="R182:V182">
    <cfRule type="expression" dxfId="8618" priority="480">
      <formula>$D$154="- Select EU funder -"</formula>
    </cfRule>
  </conditionalFormatting>
  <conditionalFormatting sqref="V184">
    <cfRule type="expression" dxfId="8617" priority="477" stopIfTrue="1">
      <formula>$Z$261&lt;21</formula>
    </cfRule>
  </conditionalFormatting>
  <conditionalFormatting sqref="R184:V184">
    <cfRule type="expression" dxfId="8616" priority="478">
      <formula>$D$184="- Select EU funder -"</formula>
    </cfRule>
  </conditionalFormatting>
  <conditionalFormatting sqref="V186">
    <cfRule type="expression" dxfId="8615" priority="475" stopIfTrue="1">
      <formula>$Z$261&lt;21</formula>
    </cfRule>
  </conditionalFormatting>
  <conditionalFormatting sqref="R186:V186">
    <cfRule type="expression" dxfId="8614" priority="476">
      <formula>$D$184="- Select EU funder -"</formula>
    </cfRule>
  </conditionalFormatting>
  <conditionalFormatting sqref="V188">
    <cfRule type="expression" dxfId="8613" priority="473" stopIfTrue="1">
      <formula>$Z$261&lt;21</formula>
    </cfRule>
  </conditionalFormatting>
  <conditionalFormatting sqref="R188:V188">
    <cfRule type="expression" dxfId="8612" priority="474">
      <formula>$D$184="- Select EU funder -"</formula>
    </cfRule>
  </conditionalFormatting>
  <conditionalFormatting sqref="V190">
    <cfRule type="expression" dxfId="8611" priority="471" stopIfTrue="1">
      <formula>$Z$261&lt;21</formula>
    </cfRule>
  </conditionalFormatting>
  <conditionalFormatting sqref="R190:V190">
    <cfRule type="expression" dxfId="8610" priority="472">
      <formula>$D$184="- Select EU funder -"</formula>
    </cfRule>
  </conditionalFormatting>
  <conditionalFormatting sqref="V192">
    <cfRule type="expression" dxfId="8609" priority="469" stopIfTrue="1">
      <formula>$Z$261&lt;21</formula>
    </cfRule>
  </conditionalFormatting>
  <conditionalFormatting sqref="R192:V192">
    <cfRule type="expression" dxfId="8608" priority="470">
      <formula>$D$184="- Select EU funder -"</formula>
    </cfRule>
  </conditionalFormatting>
  <conditionalFormatting sqref="V194">
    <cfRule type="expression" dxfId="8607" priority="467" stopIfTrue="1">
      <formula>$Z$261&lt;21</formula>
    </cfRule>
  </conditionalFormatting>
  <conditionalFormatting sqref="R194:V194">
    <cfRule type="expression" dxfId="8606" priority="468">
      <formula>$D$184="- Select EU funder -"</formula>
    </cfRule>
  </conditionalFormatting>
  <conditionalFormatting sqref="V196">
    <cfRule type="expression" dxfId="8605" priority="465" stopIfTrue="1">
      <formula>$Z$261&lt;21</formula>
    </cfRule>
  </conditionalFormatting>
  <conditionalFormatting sqref="R196:V196">
    <cfRule type="expression" dxfId="8604" priority="466">
      <formula>$D$184="- Select EU funder -"</formula>
    </cfRule>
  </conditionalFormatting>
  <conditionalFormatting sqref="V198">
    <cfRule type="expression" dxfId="8603" priority="463" stopIfTrue="1">
      <formula>$Z$261&lt;21</formula>
    </cfRule>
  </conditionalFormatting>
  <conditionalFormatting sqref="R198:V198">
    <cfRule type="expression" dxfId="8602" priority="464">
      <formula>$D$184="- Select EU funder -"</formula>
    </cfRule>
  </conditionalFormatting>
  <conditionalFormatting sqref="V200">
    <cfRule type="expression" dxfId="8601" priority="461" stopIfTrue="1">
      <formula>$Z$261&lt;21</formula>
    </cfRule>
  </conditionalFormatting>
  <conditionalFormatting sqref="R200:V200">
    <cfRule type="expression" dxfId="8600" priority="462">
      <formula>$D$184="- Select EU funder -"</formula>
    </cfRule>
  </conditionalFormatting>
  <conditionalFormatting sqref="V202">
    <cfRule type="expression" dxfId="8599" priority="459" stopIfTrue="1">
      <formula>$Z$261&lt;21</formula>
    </cfRule>
  </conditionalFormatting>
  <conditionalFormatting sqref="R202:V202">
    <cfRule type="expression" dxfId="8598" priority="460">
      <formula>$D$184="- Select EU funder -"</formula>
    </cfRule>
  </conditionalFormatting>
  <conditionalFormatting sqref="V204">
    <cfRule type="expression" dxfId="8597" priority="457" stopIfTrue="1">
      <formula>$Z$261&lt;21</formula>
    </cfRule>
  </conditionalFormatting>
  <conditionalFormatting sqref="R204:V204">
    <cfRule type="expression" dxfId="8596" priority="458">
      <formula>$D$184="- Select EU funder -"</formula>
    </cfRule>
  </conditionalFormatting>
  <conditionalFormatting sqref="V206">
    <cfRule type="expression" dxfId="8595" priority="455" stopIfTrue="1">
      <formula>$Z$261&lt;21</formula>
    </cfRule>
  </conditionalFormatting>
  <conditionalFormatting sqref="R206:V206">
    <cfRule type="expression" dxfId="8594" priority="456">
      <formula>$D$184="- Select EU funder -"</formula>
    </cfRule>
  </conditionalFormatting>
  <conditionalFormatting sqref="V208">
    <cfRule type="expression" dxfId="8593" priority="453" stopIfTrue="1">
      <formula>$Z$261&lt;21</formula>
    </cfRule>
  </conditionalFormatting>
  <conditionalFormatting sqref="R208:V208">
    <cfRule type="expression" dxfId="8592" priority="454">
      <formula>$D$184="- Select EU funder -"</formula>
    </cfRule>
  </conditionalFormatting>
  <conditionalFormatting sqref="V210">
    <cfRule type="expression" dxfId="8591" priority="451" stopIfTrue="1">
      <formula>$Z$261&lt;21</formula>
    </cfRule>
  </conditionalFormatting>
  <conditionalFormatting sqref="R210:V210">
    <cfRule type="expression" dxfId="8590" priority="452">
      <formula>$D$184="- Select EU funder -"</formula>
    </cfRule>
  </conditionalFormatting>
  <conditionalFormatting sqref="V212">
    <cfRule type="expression" dxfId="8589" priority="449" stopIfTrue="1">
      <formula>$Z$261&lt;21</formula>
    </cfRule>
  </conditionalFormatting>
  <conditionalFormatting sqref="R212:V212">
    <cfRule type="expression" dxfId="8588" priority="450">
      <formula>$D$184="- Select EU funder -"</formula>
    </cfRule>
  </conditionalFormatting>
  <conditionalFormatting sqref="N94">
    <cfRule type="expression" dxfId="8587" priority="446" stopIfTrue="1">
      <formula>$D$94="- Select EU funder -"</formula>
    </cfRule>
  </conditionalFormatting>
  <conditionalFormatting sqref="N94">
    <cfRule type="notContainsBlanks" dxfId="8586" priority="447" stopIfTrue="1">
      <formula>LEN(TRIM(N94))&gt;0</formula>
    </cfRule>
  </conditionalFormatting>
  <conditionalFormatting sqref="N94">
    <cfRule type="expression" dxfId="8585" priority="448">
      <formula>$W94&gt;0</formula>
    </cfRule>
  </conditionalFormatting>
  <conditionalFormatting sqref="P94">
    <cfRule type="expression" dxfId="8584" priority="443" stopIfTrue="1">
      <formula>$D$94="- Select EU funder -"</formula>
    </cfRule>
  </conditionalFormatting>
  <conditionalFormatting sqref="P94">
    <cfRule type="containsText" dxfId="8583" priority="444" stopIfTrue="1" operator="containsText" text="WP">
      <formula>NOT(ISERROR(SEARCH("WP",P94)))</formula>
    </cfRule>
  </conditionalFormatting>
  <conditionalFormatting sqref="P94">
    <cfRule type="expression" dxfId="8582" priority="445">
      <formula>$W94&gt;0</formula>
    </cfRule>
  </conditionalFormatting>
  <conditionalFormatting sqref="N96">
    <cfRule type="expression" dxfId="8581" priority="440" stopIfTrue="1">
      <formula>$D$94="- Select EU funder -"</formula>
    </cfRule>
  </conditionalFormatting>
  <conditionalFormatting sqref="N96">
    <cfRule type="notContainsBlanks" dxfId="8580" priority="441" stopIfTrue="1">
      <formula>LEN(TRIM(N96))&gt;0</formula>
    </cfRule>
  </conditionalFormatting>
  <conditionalFormatting sqref="N96">
    <cfRule type="expression" dxfId="8579" priority="442">
      <formula>$W96&gt;0</formula>
    </cfRule>
  </conditionalFormatting>
  <conditionalFormatting sqref="P96">
    <cfRule type="expression" dxfId="8578" priority="437" stopIfTrue="1">
      <formula>$D$94="- Select EU funder -"</formula>
    </cfRule>
  </conditionalFormatting>
  <conditionalFormatting sqref="P96">
    <cfRule type="containsText" dxfId="8577" priority="438" stopIfTrue="1" operator="containsText" text="WP">
      <formula>NOT(ISERROR(SEARCH("WP",P96)))</formula>
    </cfRule>
  </conditionalFormatting>
  <conditionalFormatting sqref="P96">
    <cfRule type="expression" dxfId="8576" priority="439">
      <formula>$W96&gt;0</formula>
    </cfRule>
  </conditionalFormatting>
  <conditionalFormatting sqref="N98">
    <cfRule type="expression" dxfId="8575" priority="434" stopIfTrue="1">
      <formula>$D$94="- Select EU funder -"</formula>
    </cfRule>
  </conditionalFormatting>
  <conditionalFormatting sqref="N98">
    <cfRule type="notContainsBlanks" dxfId="8574" priority="435" stopIfTrue="1">
      <formula>LEN(TRIM(N98))&gt;0</formula>
    </cfRule>
  </conditionalFormatting>
  <conditionalFormatting sqref="N98">
    <cfRule type="expression" dxfId="8573" priority="436">
      <formula>$W98&gt;0</formula>
    </cfRule>
  </conditionalFormatting>
  <conditionalFormatting sqref="P98">
    <cfRule type="expression" dxfId="8572" priority="431" stopIfTrue="1">
      <formula>$D$94="- Select EU funder -"</formula>
    </cfRule>
  </conditionalFormatting>
  <conditionalFormatting sqref="P98">
    <cfRule type="containsText" dxfId="8571" priority="432" stopIfTrue="1" operator="containsText" text="WP">
      <formula>NOT(ISERROR(SEARCH("WP",P98)))</formula>
    </cfRule>
  </conditionalFormatting>
  <conditionalFormatting sqref="P98">
    <cfRule type="expression" dxfId="8570" priority="433">
      <formula>$W98&gt;0</formula>
    </cfRule>
  </conditionalFormatting>
  <conditionalFormatting sqref="N100">
    <cfRule type="expression" dxfId="8569" priority="428" stopIfTrue="1">
      <formula>$D$94="- Select EU funder -"</formula>
    </cfRule>
  </conditionalFormatting>
  <conditionalFormatting sqref="N100">
    <cfRule type="notContainsBlanks" dxfId="8568" priority="429" stopIfTrue="1">
      <formula>LEN(TRIM(N100))&gt;0</formula>
    </cfRule>
  </conditionalFormatting>
  <conditionalFormatting sqref="N100">
    <cfRule type="expression" dxfId="8567" priority="430">
      <formula>$W100&gt;0</formula>
    </cfRule>
  </conditionalFormatting>
  <conditionalFormatting sqref="P100">
    <cfRule type="expression" dxfId="8566" priority="425" stopIfTrue="1">
      <formula>$D$94="- Select EU funder -"</formula>
    </cfRule>
  </conditionalFormatting>
  <conditionalFormatting sqref="P100">
    <cfRule type="containsText" dxfId="8565" priority="426" stopIfTrue="1" operator="containsText" text="WP">
      <formula>NOT(ISERROR(SEARCH("WP",P100)))</formula>
    </cfRule>
  </conditionalFormatting>
  <conditionalFormatting sqref="P100">
    <cfRule type="expression" dxfId="8564" priority="427">
      <formula>$W100&gt;0</formula>
    </cfRule>
  </conditionalFormatting>
  <conditionalFormatting sqref="N102">
    <cfRule type="expression" dxfId="8563" priority="422" stopIfTrue="1">
      <formula>$D$94="- Select EU funder -"</formula>
    </cfRule>
  </conditionalFormatting>
  <conditionalFormatting sqref="N102">
    <cfRule type="notContainsBlanks" dxfId="8562" priority="423" stopIfTrue="1">
      <formula>LEN(TRIM(N102))&gt;0</formula>
    </cfRule>
  </conditionalFormatting>
  <conditionalFormatting sqref="N102">
    <cfRule type="expression" dxfId="8561" priority="424">
      <formula>$W102&gt;0</formula>
    </cfRule>
  </conditionalFormatting>
  <conditionalFormatting sqref="P102">
    <cfRule type="expression" dxfId="8560" priority="419" stopIfTrue="1">
      <formula>$D$94="- Select EU funder -"</formula>
    </cfRule>
  </conditionalFormatting>
  <conditionalFormatting sqref="P102">
    <cfRule type="containsText" dxfId="8559" priority="420" stopIfTrue="1" operator="containsText" text="WP">
      <formula>NOT(ISERROR(SEARCH("WP",P102)))</formula>
    </cfRule>
  </conditionalFormatting>
  <conditionalFormatting sqref="P102">
    <cfRule type="expression" dxfId="8558" priority="421">
      <formula>$W102&gt;0</formula>
    </cfRule>
  </conditionalFormatting>
  <conditionalFormatting sqref="N104">
    <cfRule type="expression" dxfId="8557" priority="416" stopIfTrue="1">
      <formula>$D$94="- Select EU funder -"</formula>
    </cfRule>
  </conditionalFormatting>
  <conditionalFormatting sqref="N104">
    <cfRule type="notContainsBlanks" dxfId="8556" priority="417" stopIfTrue="1">
      <formula>LEN(TRIM(N104))&gt;0</formula>
    </cfRule>
  </conditionalFormatting>
  <conditionalFormatting sqref="N104">
    <cfRule type="expression" dxfId="8555" priority="418">
      <formula>$W104&gt;0</formula>
    </cfRule>
  </conditionalFormatting>
  <conditionalFormatting sqref="P104">
    <cfRule type="expression" dxfId="8554" priority="413" stopIfTrue="1">
      <formula>$D$94="- Select EU funder -"</formula>
    </cfRule>
  </conditionalFormatting>
  <conditionalFormatting sqref="P104">
    <cfRule type="containsText" dxfId="8553" priority="414" stopIfTrue="1" operator="containsText" text="WP">
      <formula>NOT(ISERROR(SEARCH("WP",P104)))</formula>
    </cfRule>
  </conditionalFormatting>
  <conditionalFormatting sqref="P104">
    <cfRule type="expression" dxfId="8552" priority="415">
      <formula>$W104&gt;0</formula>
    </cfRule>
  </conditionalFormatting>
  <conditionalFormatting sqref="N106">
    <cfRule type="expression" dxfId="8551" priority="410" stopIfTrue="1">
      <formula>$D$94="- Select EU funder -"</formula>
    </cfRule>
  </conditionalFormatting>
  <conditionalFormatting sqref="N106">
    <cfRule type="notContainsBlanks" dxfId="8550" priority="411" stopIfTrue="1">
      <formula>LEN(TRIM(N106))&gt;0</formula>
    </cfRule>
  </conditionalFormatting>
  <conditionalFormatting sqref="N106">
    <cfRule type="expression" dxfId="8549" priority="412">
      <formula>$W106&gt;0</formula>
    </cfRule>
  </conditionalFormatting>
  <conditionalFormatting sqref="P106">
    <cfRule type="expression" dxfId="8548" priority="407" stopIfTrue="1">
      <formula>$D$94="- Select EU funder -"</formula>
    </cfRule>
  </conditionalFormatting>
  <conditionalFormatting sqref="P106">
    <cfRule type="containsText" dxfId="8547" priority="408" stopIfTrue="1" operator="containsText" text="WP">
      <formula>NOT(ISERROR(SEARCH("WP",P106)))</formula>
    </cfRule>
  </conditionalFormatting>
  <conditionalFormatting sqref="P106">
    <cfRule type="expression" dxfId="8546" priority="409">
      <formula>$W106&gt;0</formula>
    </cfRule>
  </conditionalFormatting>
  <conditionalFormatting sqref="N108">
    <cfRule type="expression" dxfId="8545" priority="404" stopIfTrue="1">
      <formula>$D$94="- Select EU funder -"</formula>
    </cfRule>
  </conditionalFormatting>
  <conditionalFormatting sqref="N108">
    <cfRule type="notContainsBlanks" dxfId="8544" priority="405" stopIfTrue="1">
      <formula>LEN(TRIM(N108))&gt;0</formula>
    </cfRule>
  </conditionalFormatting>
  <conditionalFormatting sqref="N108">
    <cfRule type="expression" dxfId="8543" priority="406">
      <formula>$W108&gt;0</formula>
    </cfRule>
  </conditionalFormatting>
  <conditionalFormatting sqref="P108">
    <cfRule type="expression" dxfId="8542" priority="401" stopIfTrue="1">
      <formula>$D$94="- Select EU funder -"</formula>
    </cfRule>
  </conditionalFormatting>
  <conditionalFormatting sqref="P108">
    <cfRule type="containsText" dxfId="8541" priority="402" stopIfTrue="1" operator="containsText" text="WP">
      <formula>NOT(ISERROR(SEARCH("WP",P108)))</formula>
    </cfRule>
  </conditionalFormatting>
  <conditionalFormatting sqref="P108">
    <cfRule type="expression" dxfId="8540" priority="403">
      <formula>$W108&gt;0</formula>
    </cfRule>
  </conditionalFormatting>
  <conditionalFormatting sqref="N110">
    <cfRule type="expression" dxfId="8539" priority="398" stopIfTrue="1">
      <formula>$D$94="- Select EU funder -"</formula>
    </cfRule>
  </conditionalFormatting>
  <conditionalFormatting sqref="N110">
    <cfRule type="notContainsBlanks" dxfId="8538" priority="399" stopIfTrue="1">
      <formula>LEN(TRIM(N110))&gt;0</formula>
    </cfRule>
  </conditionalFormatting>
  <conditionalFormatting sqref="N110">
    <cfRule type="expression" dxfId="8537" priority="400">
      <formula>$W110&gt;0</formula>
    </cfRule>
  </conditionalFormatting>
  <conditionalFormatting sqref="P110">
    <cfRule type="expression" dxfId="8536" priority="395" stopIfTrue="1">
      <formula>$D$94="- Select EU funder -"</formula>
    </cfRule>
  </conditionalFormatting>
  <conditionalFormatting sqref="P110">
    <cfRule type="containsText" dxfId="8535" priority="396" stopIfTrue="1" operator="containsText" text="WP">
      <formula>NOT(ISERROR(SEARCH("WP",P110)))</formula>
    </cfRule>
  </conditionalFormatting>
  <conditionalFormatting sqref="P110">
    <cfRule type="expression" dxfId="8534" priority="397">
      <formula>$W110&gt;0</formula>
    </cfRule>
  </conditionalFormatting>
  <conditionalFormatting sqref="N112">
    <cfRule type="expression" dxfId="8533" priority="392" stopIfTrue="1">
      <formula>$D$94="- Select EU funder -"</formula>
    </cfRule>
  </conditionalFormatting>
  <conditionalFormatting sqref="N112">
    <cfRule type="notContainsBlanks" dxfId="8532" priority="393" stopIfTrue="1">
      <formula>LEN(TRIM(N112))&gt;0</formula>
    </cfRule>
  </conditionalFormatting>
  <conditionalFormatting sqref="N112">
    <cfRule type="expression" dxfId="8531" priority="394">
      <formula>$W112&gt;0</formula>
    </cfRule>
  </conditionalFormatting>
  <conditionalFormatting sqref="P112">
    <cfRule type="expression" dxfId="8530" priority="389" stopIfTrue="1">
      <formula>$D$94="- Select EU funder -"</formula>
    </cfRule>
  </conditionalFormatting>
  <conditionalFormatting sqref="P112">
    <cfRule type="containsText" dxfId="8529" priority="390" stopIfTrue="1" operator="containsText" text="WP">
      <formula>NOT(ISERROR(SEARCH("WP",P112)))</formula>
    </cfRule>
  </conditionalFormatting>
  <conditionalFormatting sqref="P112">
    <cfRule type="expression" dxfId="8528" priority="391">
      <formula>$W112&gt;0</formula>
    </cfRule>
  </conditionalFormatting>
  <conditionalFormatting sqref="N114">
    <cfRule type="expression" dxfId="8527" priority="386" stopIfTrue="1">
      <formula>$D$94="- Select EU funder -"</formula>
    </cfRule>
  </conditionalFormatting>
  <conditionalFormatting sqref="N114">
    <cfRule type="notContainsBlanks" dxfId="8526" priority="387" stopIfTrue="1">
      <formula>LEN(TRIM(N114))&gt;0</formula>
    </cfRule>
  </conditionalFormatting>
  <conditionalFormatting sqref="N114">
    <cfRule type="expression" dxfId="8525" priority="388">
      <formula>$W114&gt;0</formula>
    </cfRule>
  </conditionalFormatting>
  <conditionalFormatting sqref="P114">
    <cfRule type="expression" dxfId="8524" priority="383" stopIfTrue="1">
      <formula>$D$94="- Select EU funder -"</formula>
    </cfRule>
  </conditionalFormatting>
  <conditionalFormatting sqref="P114">
    <cfRule type="containsText" dxfId="8523" priority="384" stopIfTrue="1" operator="containsText" text="WP">
      <formula>NOT(ISERROR(SEARCH("WP",P114)))</formula>
    </cfRule>
  </conditionalFormatting>
  <conditionalFormatting sqref="P114">
    <cfRule type="expression" dxfId="8522" priority="385">
      <formula>$W114&gt;0</formula>
    </cfRule>
  </conditionalFormatting>
  <conditionalFormatting sqref="N116">
    <cfRule type="expression" dxfId="8521" priority="380" stopIfTrue="1">
      <formula>$D$94="- Select EU funder -"</formula>
    </cfRule>
  </conditionalFormatting>
  <conditionalFormatting sqref="N116">
    <cfRule type="notContainsBlanks" dxfId="8520" priority="381" stopIfTrue="1">
      <formula>LEN(TRIM(N116))&gt;0</formula>
    </cfRule>
  </conditionalFormatting>
  <conditionalFormatting sqref="N116">
    <cfRule type="expression" dxfId="8519" priority="382">
      <formula>$W116&gt;0</formula>
    </cfRule>
  </conditionalFormatting>
  <conditionalFormatting sqref="P116">
    <cfRule type="expression" dxfId="8518" priority="377" stopIfTrue="1">
      <formula>$D$94="- Select EU funder -"</formula>
    </cfRule>
  </conditionalFormatting>
  <conditionalFormatting sqref="P116">
    <cfRule type="containsText" dxfId="8517" priority="378" stopIfTrue="1" operator="containsText" text="WP">
      <formula>NOT(ISERROR(SEARCH("WP",P116)))</formula>
    </cfRule>
  </conditionalFormatting>
  <conditionalFormatting sqref="P116">
    <cfRule type="expression" dxfId="8516" priority="379">
      <formula>$W116&gt;0</formula>
    </cfRule>
  </conditionalFormatting>
  <conditionalFormatting sqref="N118">
    <cfRule type="expression" dxfId="8515" priority="374" stopIfTrue="1">
      <formula>$D$94="- Select EU funder -"</formula>
    </cfRule>
  </conditionalFormatting>
  <conditionalFormatting sqref="N118">
    <cfRule type="notContainsBlanks" dxfId="8514" priority="375" stopIfTrue="1">
      <formula>LEN(TRIM(N118))&gt;0</formula>
    </cfRule>
  </conditionalFormatting>
  <conditionalFormatting sqref="N118">
    <cfRule type="expression" dxfId="8513" priority="376">
      <formula>$W118&gt;0</formula>
    </cfRule>
  </conditionalFormatting>
  <conditionalFormatting sqref="P118">
    <cfRule type="expression" dxfId="8512" priority="371" stopIfTrue="1">
      <formula>$D$94="- Select EU funder -"</formula>
    </cfRule>
  </conditionalFormatting>
  <conditionalFormatting sqref="P118">
    <cfRule type="containsText" dxfId="8511" priority="372" stopIfTrue="1" operator="containsText" text="WP">
      <formula>NOT(ISERROR(SEARCH("WP",P118)))</formula>
    </cfRule>
  </conditionalFormatting>
  <conditionalFormatting sqref="P118">
    <cfRule type="expression" dxfId="8510" priority="373">
      <formula>$W118&gt;0</formula>
    </cfRule>
  </conditionalFormatting>
  <conditionalFormatting sqref="N120">
    <cfRule type="expression" dxfId="8509" priority="368" stopIfTrue="1">
      <formula>$D$94="- Select EU funder -"</formula>
    </cfRule>
  </conditionalFormatting>
  <conditionalFormatting sqref="N120">
    <cfRule type="notContainsBlanks" dxfId="8508" priority="369" stopIfTrue="1">
      <formula>LEN(TRIM(N120))&gt;0</formula>
    </cfRule>
  </conditionalFormatting>
  <conditionalFormatting sqref="N120">
    <cfRule type="expression" dxfId="8507" priority="370">
      <formula>$W120&gt;0</formula>
    </cfRule>
  </conditionalFormatting>
  <conditionalFormatting sqref="P120">
    <cfRule type="expression" dxfId="8506" priority="365" stopIfTrue="1">
      <formula>$D$94="- Select EU funder -"</formula>
    </cfRule>
  </conditionalFormatting>
  <conditionalFormatting sqref="P120">
    <cfRule type="containsText" dxfId="8505" priority="366" stopIfTrue="1" operator="containsText" text="WP">
      <formula>NOT(ISERROR(SEARCH("WP",P120)))</formula>
    </cfRule>
  </conditionalFormatting>
  <conditionalFormatting sqref="P120">
    <cfRule type="expression" dxfId="8504" priority="367">
      <formula>$W120&gt;0</formula>
    </cfRule>
  </conditionalFormatting>
  <conditionalFormatting sqref="N122">
    <cfRule type="expression" dxfId="8503" priority="362" stopIfTrue="1">
      <formula>$D$94="- Select EU funder -"</formula>
    </cfRule>
  </conditionalFormatting>
  <conditionalFormatting sqref="N122">
    <cfRule type="notContainsBlanks" dxfId="8502" priority="363" stopIfTrue="1">
      <formula>LEN(TRIM(N122))&gt;0</formula>
    </cfRule>
  </conditionalFormatting>
  <conditionalFormatting sqref="N122">
    <cfRule type="expression" dxfId="8501" priority="364">
      <formula>$W122&gt;0</formula>
    </cfRule>
  </conditionalFormatting>
  <conditionalFormatting sqref="P122">
    <cfRule type="expression" dxfId="8500" priority="359" stopIfTrue="1">
      <formula>$D$94="- Select EU funder -"</formula>
    </cfRule>
  </conditionalFormatting>
  <conditionalFormatting sqref="P122">
    <cfRule type="containsText" dxfId="8499" priority="360" stopIfTrue="1" operator="containsText" text="WP">
      <formula>NOT(ISERROR(SEARCH("WP",P122)))</formula>
    </cfRule>
  </conditionalFormatting>
  <conditionalFormatting sqref="P122">
    <cfRule type="expression" dxfId="8498" priority="361">
      <formula>$W122&gt;0</formula>
    </cfRule>
  </conditionalFormatting>
  <conditionalFormatting sqref="N124">
    <cfRule type="expression" dxfId="8497" priority="356" stopIfTrue="1">
      <formula>$D$124="- Select EU funder -"</formula>
    </cfRule>
  </conditionalFormatting>
  <conditionalFormatting sqref="N124">
    <cfRule type="notContainsBlanks" dxfId="8496" priority="357" stopIfTrue="1">
      <formula>LEN(TRIM(N124))&gt;0</formula>
    </cfRule>
  </conditionalFormatting>
  <conditionalFormatting sqref="N124">
    <cfRule type="expression" dxfId="8495" priority="358">
      <formula>$W124&gt;0</formula>
    </cfRule>
  </conditionalFormatting>
  <conditionalFormatting sqref="P124">
    <cfRule type="expression" dxfId="8494" priority="353" stopIfTrue="1">
      <formula>$D$124="- Select EU funder -"</formula>
    </cfRule>
  </conditionalFormatting>
  <conditionalFormatting sqref="P124">
    <cfRule type="containsText" dxfId="8493" priority="354" stopIfTrue="1" operator="containsText" text="WP">
      <formula>NOT(ISERROR(SEARCH("WP",P124)))</formula>
    </cfRule>
  </conditionalFormatting>
  <conditionalFormatting sqref="P124">
    <cfRule type="expression" dxfId="8492" priority="355">
      <formula>$W124&gt;0</formula>
    </cfRule>
  </conditionalFormatting>
  <conditionalFormatting sqref="N126">
    <cfRule type="expression" dxfId="8491" priority="350" stopIfTrue="1">
      <formula>$D$124="- Select EU funder -"</formula>
    </cfRule>
  </conditionalFormatting>
  <conditionalFormatting sqref="N126">
    <cfRule type="notContainsBlanks" dxfId="8490" priority="351" stopIfTrue="1">
      <formula>LEN(TRIM(N126))&gt;0</formula>
    </cfRule>
  </conditionalFormatting>
  <conditionalFormatting sqref="N126">
    <cfRule type="expression" dxfId="8489" priority="352">
      <formula>$W126&gt;0</formula>
    </cfRule>
  </conditionalFormatting>
  <conditionalFormatting sqref="P126">
    <cfRule type="expression" dxfId="8488" priority="347" stopIfTrue="1">
      <formula>$D$124="- Select EU funder -"</formula>
    </cfRule>
  </conditionalFormatting>
  <conditionalFormatting sqref="P126">
    <cfRule type="containsText" dxfId="8487" priority="348" stopIfTrue="1" operator="containsText" text="WP">
      <formula>NOT(ISERROR(SEARCH("WP",P126)))</formula>
    </cfRule>
  </conditionalFormatting>
  <conditionalFormatting sqref="P126">
    <cfRule type="expression" dxfId="8486" priority="349">
      <formula>$W126&gt;0</formula>
    </cfRule>
  </conditionalFormatting>
  <conditionalFormatting sqref="N128">
    <cfRule type="expression" dxfId="8485" priority="344" stopIfTrue="1">
      <formula>$D$124="- Select EU funder -"</formula>
    </cfRule>
  </conditionalFormatting>
  <conditionalFormatting sqref="N128">
    <cfRule type="notContainsBlanks" dxfId="8484" priority="345" stopIfTrue="1">
      <formula>LEN(TRIM(N128))&gt;0</formula>
    </cfRule>
  </conditionalFormatting>
  <conditionalFormatting sqref="N128">
    <cfRule type="expression" dxfId="8483" priority="346">
      <formula>$W128&gt;0</formula>
    </cfRule>
  </conditionalFormatting>
  <conditionalFormatting sqref="P128">
    <cfRule type="expression" dxfId="8482" priority="341" stopIfTrue="1">
      <formula>$D$124="- Select EU funder -"</formula>
    </cfRule>
  </conditionalFormatting>
  <conditionalFormatting sqref="P128">
    <cfRule type="containsText" dxfId="8481" priority="342" stopIfTrue="1" operator="containsText" text="WP">
      <formula>NOT(ISERROR(SEARCH("WP",P128)))</formula>
    </cfRule>
  </conditionalFormatting>
  <conditionalFormatting sqref="P128">
    <cfRule type="expression" dxfId="8480" priority="343">
      <formula>$W128&gt;0</formula>
    </cfRule>
  </conditionalFormatting>
  <conditionalFormatting sqref="N130">
    <cfRule type="expression" dxfId="8479" priority="338" stopIfTrue="1">
      <formula>$D$124="- Select EU funder -"</formula>
    </cfRule>
  </conditionalFormatting>
  <conditionalFormatting sqref="N130">
    <cfRule type="notContainsBlanks" dxfId="8478" priority="339" stopIfTrue="1">
      <formula>LEN(TRIM(N130))&gt;0</formula>
    </cfRule>
  </conditionalFormatting>
  <conditionalFormatting sqref="N130">
    <cfRule type="expression" dxfId="8477" priority="340">
      <formula>$W130&gt;0</formula>
    </cfRule>
  </conditionalFormatting>
  <conditionalFormatting sqref="P130">
    <cfRule type="expression" dxfId="8476" priority="335" stopIfTrue="1">
      <formula>$D$124="- Select EU funder -"</formula>
    </cfRule>
  </conditionalFormatting>
  <conditionalFormatting sqref="P130">
    <cfRule type="containsText" dxfId="8475" priority="336" stopIfTrue="1" operator="containsText" text="WP">
      <formula>NOT(ISERROR(SEARCH("WP",P130)))</formula>
    </cfRule>
  </conditionalFormatting>
  <conditionalFormatting sqref="P130">
    <cfRule type="expression" dxfId="8474" priority="337">
      <formula>$W130&gt;0</formula>
    </cfRule>
  </conditionalFormatting>
  <conditionalFormatting sqref="N132">
    <cfRule type="expression" dxfId="8473" priority="332" stopIfTrue="1">
      <formula>$D$124="- Select EU funder -"</formula>
    </cfRule>
  </conditionalFormatting>
  <conditionalFormatting sqref="N132">
    <cfRule type="notContainsBlanks" dxfId="8472" priority="333" stopIfTrue="1">
      <formula>LEN(TRIM(N132))&gt;0</formula>
    </cfRule>
  </conditionalFormatting>
  <conditionalFormatting sqref="N132">
    <cfRule type="expression" dxfId="8471" priority="334">
      <formula>$W132&gt;0</formula>
    </cfRule>
  </conditionalFormatting>
  <conditionalFormatting sqref="P132">
    <cfRule type="expression" dxfId="8470" priority="329" stopIfTrue="1">
      <formula>$D$124="- Select EU funder -"</formula>
    </cfRule>
  </conditionalFormatting>
  <conditionalFormatting sqref="P132">
    <cfRule type="containsText" dxfId="8469" priority="330" stopIfTrue="1" operator="containsText" text="WP">
      <formula>NOT(ISERROR(SEARCH("WP",P132)))</formula>
    </cfRule>
  </conditionalFormatting>
  <conditionalFormatting sqref="P132">
    <cfRule type="expression" dxfId="8468" priority="331">
      <formula>$W132&gt;0</formula>
    </cfRule>
  </conditionalFormatting>
  <conditionalFormatting sqref="N134">
    <cfRule type="expression" dxfId="8467" priority="326" stopIfTrue="1">
      <formula>$D$124="- Select EU funder -"</formula>
    </cfRule>
  </conditionalFormatting>
  <conditionalFormatting sqref="N134">
    <cfRule type="notContainsBlanks" dxfId="8466" priority="327" stopIfTrue="1">
      <formula>LEN(TRIM(N134))&gt;0</formula>
    </cfRule>
  </conditionalFormatting>
  <conditionalFormatting sqref="N134">
    <cfRule type="expression" dxfId="8465" priority="328">
      <formula>$W134&gt;0</formula>
    </cfRule>
  </conditionalFormatting>
  <conditionalFormatting sqref="P134">
    <cfRule type="expression" dxfId="8464" priority="323" stopIfTrue="1">
      <formula>$D$124="- Select EU funder -"</formula>
    </cfRule>
  </conditionalFormatting>
  <conditionalFormatting sqref="P134">
    <cfRule type="containsText" dxfId="8463" priority="324" stopIfTrue="1" operator="containsText" text="WP">
      <formula>NOT(ISERROR(SEARCH("WP",P134)))</formula>
    </cfRule>
  </conditionalFormatting>
  <conditionalFormatting sqref="P134">
    <cfRule type="expression" dxfId="8462" priority="325">
      <formula>$W134&gt;0</formula>
    </cfRule>
  </conditionalFormatting>
  <conditionalFormatting sqref="N136">
    <cfRule type="expression" dxfId="8461" priority="320" stopIfTrue="1">
      <formula>$D$124="- Select EU funder -"</formula>
    </cfRule>
  </conditionalFormatting>
  <conditionalFormatting sqref="N136">
    <cfRule type="notContainsBlanks" dxfId="8460" priority="321" stopIfTrue="1">
      <formula>LEN(TRIM(N136))&gt;0</formula>
    </cfRule>
  </conditionalFormatting>
  <conditionalFormatting sqref="N136">
    <cfRule type="expression" dxfId="8459" priority="322">
      <formula>$W136&gt;0</formula>
    </cfRule>
  </conditionalFormatting>
  <conditionalFormatting sqref="P136">
    <cfRule type="expression" dxfId="8458" priority="317" stopIfTrue="1">
      <formula>$D$124="- Select EU funder -"</formula>
    </cfRule>
  </conditionalFormatting>
  <conditionalFormatting sqref="P136">
    <cfRule type="containsText" dxfId="8457" priority="318" stopIfTrue="1" operator="containsText" text="WP">
      <formula>NOT(ISERROR(SEARCH("WP",P136)))</formula>
    </cfRule>
  </conditionalFormatting>
  <conditionalFormatting sqref="P136">
    <cfRule type="expression" dxfId="8456" priority="319">
      <formula>$W136&gt;0</formula>
    </cfRule>
  </conditionalFormatting>
  <conditionalFormatting sqref="N138">
    <cfRule type="expression" dxfId="8455" priority="314" stopIfTrue="1">
      <formula>$D$124="- Select EU funder -"</formula>
    </cfRule>
  </conditionalFormatting>
  <conditionalFormatting sqref="N138">
    <cfRule type="notContainsBlanks" dxfId="8454" priority="315" stopIfTrue="1">
      <formula>LEN(TRIM(N138))&gt;0</formula>
    </cfRule>
  </conditionalFormatting>
  <conditionalFormatting sqref="N138">
    <cfRule type="expression" dxfId="8453" priority="316">
      <formula>$W138&gt;0</formula>
    </cfRule>
  </conditionalFormatting>
  <conditionalFormatting sqref="P138">
    <cfRule type="expression" dxfId="8452" priority="311" stopIfTrue="1">
      <formula>$D$124="- Select EU funder -"</formula>
    </cfRule>
  </conditionalFormatting>
  <conditionalFormatting sqref="P138">
    <cfRule type="containsText" dxfId="8451" priority="312" stopIfTrue="1" operator="containsText" text="WP">
      <formula>NOT(ISERROR(SEARCH("WP",P138)))</formula>
    </cfRule>
  </conditionalFormatting>
  <conditionalFormatting sqref="P138">
    <cfRule type="expression" dxfId="8450" priority="313">
      <formula>$W138&gt;0</formula>
    </cfRule>
  </conditionalFormatting>
  <conditionalFormatting sqref="N140">
    <cfRule type="expression" dxfId="8449" priority="308" stopIfTrue="1">
      <formula>$D$124="- Select EU funder -"</formula>
    </cfRule>
  </conditionalFormatting>
  <conditionalFormatting sqref="N140">
    <cfRule type="notContainsBlanks" dxfId="8448" priority="309" stopIfTrue="1">
      <formula>LEN(TRIM(N140))&gt;0</formula>
    </cfRule>
  </conditionalFormatting>
  <conditionalFormatting sqref="N140">
    <cfRule type="expression" dxfId="8447" priority="310">
      <formula>$W140&gt;0</formula>
    </cfRule>
  </conditionalFormatting>
  <conditionalFormatting sqref="P140">
    <cfRule type="expression" dxfId="8446" priority="305" stopIfTrue="1">
      <formula>$D$124="- Select EU funder -"</formula>
    </cfRule>
  </conditionalFormatting>
  <conditionalFormatting sqref="P140">
    <cfRule type="containsText" dxfId="8445" priority="306" stopIfTrue="1" operator="containsText" text="WP">
      <formula>NOT(ISERROR(SEARCH("WP",P140)))</formula>
    </cfRule>
  </conditionalFormatting>
  <conditionalFormatting sqref="P140">
    <cfRule type="expression" dxfId="8444" priority="307">
      <formula>$W140&gt;0</formula>
    </cfRule>
  </conditionalFormatting>
  <conditionalFormatting sqref="N142">
    <cfRule type="expression" dxfId="8443" priority="302" stopIfTrue="1">
      <formula>$D$124="- Select EU funder -"</formula>
    </cfRule>
  </conditionalFormatting>
  <conditionalFormatting sqref="N142">
    <cfRule type="notContainsBlanks" dxfId="8442" priority="303" stopIfTrue="1">
      <formula>LEN(TRIM(N142))&gt;0</formula>
    </cfRule>
  </conditionalFormatting>
  <conditionalFormatting sqref="N142">
    <cfRule type="expression" dxfId="8441" priority="304">
      <formula>$W142&gt;0</formula>
    </cfRule>
  </conditionalFormatting>
  <conditionalFormatting sqref="P142">
    <cfRule type="expression" dxfId="8440" priority="299" stopIfTrue="1">
      <formula>$D$124="- Select EU funder -"</formula>
    </cfRule>
  </conditionalFormatting>
  <conditionalFormatting sqref="P142">
    <cfRule type="containsText" dxfId="8439" priority="300" stopIfTrue="1" operator="containsText" text="WP">
      <formula>NOT(ISERROR(SEARCH("WP",P142)))</formula>
    </cfRule>
  </conditionalFormatting>
  <conditionalFormatting sqref="P142">
    <cfRule type="expression" dxfId="8438" priority="301">
      <formula>$W142&gt;0</formula>
    </cfRule>
  </conditionalFormatting>
  <conditionalFormatting sqref="N144">
    <cfRule type="expression" dxfId="8437" priority="296" stopIfTrue="1">
      <formula>$D$124="- Select EU funder -"</formula>
    </cfRule>
  </conditionalFormatting>
  <conditionalFormatting sqref="N144">
    <cfRule type="notContainsBlanks" dxfId="8436" priority="297" stopIfTrue="1">
      <formula>LEN(TRIM(N144))&gt;0</formula>
    </cfRule>
  </conditionalFormatting>
  <conditionalFormatting sqref="N144">
    <cfRule type="expression" dxfId="8435" priority="298">
      <formula>$W144&gt;0</formula>
    </cfRule>
  </conditionalFormatting>
  <conditionalFormatting sqref="P144">
    <cfRule type="expression" dxfId="8434" priority="293" stopIfTrue="1">
      <formula>$D$124="- Select EU funder -"</formula>
    </cfRule>
  </conditionalFormatting>
  <conditionalFormatting sqref="P144">
    <cfRule type="containsText" dxfId="8433" priority="294" stopIfTrue="1" operator="containsText" text="WP">
      <formula>NOT(ISERROR(SEARCH("WP",P144)))</formula>
    </cfRule>
  </conditionalFormatting>
  <conditionalFormatting sqref="P144">
    <cfRule type="expression" dxfId="8432" priority="295">
      <formula>$W144&gt;0</formula>
    </cfRule>
  </conditionalFormatting>
  <conditionalFormatting sqref="N146">
    <cfRule type="expression" dxfId="8431" priority="290" stopIfTrue="1">
      <formula>$D$124="- Select EU funder -"</formula>
    </cfRule>
  </conditionalFormatting>
  <conditionalFormatting sqref="N146">
    <cfRule type="notContainsBlanks" dxfId="8430" priority="291" stopIfTrue="1">
      <formula>LEN(TRIM(N146))&gt;0</formula>
    </cfRule>
  </conditionalFormatting>
  <conditionalFormatting sqref="N146">
    <cfRule type="expression" dxfId="8429" priority="292">
      <formula>$W146&gt;0</formula>
    </cfRule>
  </conditionalFormatting>
  <conditionalFormatting sqref="P146">
    <cfRule type="expression" dxfId="8428" priority="287" stopIfTrue="1">
      <formula>$D$124="- Select EU funder -"</formula>
    </cfRule>
  </conditionalFormatting>
  <conditionalFormatting sqref="P146">
    <cfRule type="containsText" dxfId="8427" priority="288" stopIfTrue="1" operator="containsText" text="WP">
      <formula>NOT(ISERROR(SEARCH("WP",P146)))</formula>
    </cfRule>
  </conditionalFormatting>
  <conditionalFormatting sqref="P146">
    <cfRule type="expression" dxfId="8426" priority="289">
      <formula>$W146&gt;0</formula>
    </cfRule>
  </conditionalFormatting>
  <conditionalFormatting sqref="N148">
    <cfRule type="expression" dxfId="8425" priority="284" stopIfTrue="1">
      <formula>$D$124="- Select EU funder -"</formula>
    </cfRule>
  </conditionalFormatting>
  <conditionalFormatting sqref="N148">
    <cfRule type="notContainsBlanks" dxfId="8424" priority="285" stopIfTrue="1">
      <formula>LEN(TRIM(N148))&gt;0</formula>
    </cfRule>
  </conditionalFormatting>
  <conditionalFormatting sqref="N148">
    <cfRule type="expression" dxfId="8423" priority="286">
      <formula>$W148&gt;0</formula>
    </cfRule>
  </conditionalFormatting>
  <conditionalFormatting sqref="P148">
    <cfRule type="expression" dxfId="8422" priority="281" stopIfTrue="1">
      <formula>$D$124="- Select EU funder -"</formula>
    </cfRule>
  </conditionalFormatting>
  <conditionalFormatting sqref="P148">
    <cfRule type="containsText" dxfId="8421" priority="282" stopIfTrue="1" operator="containsText" text="WP">
      <formula>NOT(ISERROR(SEARCH("WP",P148)))</formula>
    </cfRule>
  </conditionalFormatting>
  <conditionalFormatting sqref="P148">
    <cfRule type="expression" dxfId="8420" priority="283">
      <formula>$W148&gt;0</formula>
    </cfRule>
  </conditionalFormatting>
  <conditionalFormatting sqref="N150">
    <cfRule type="expression" dxfId="8419" priority="278" stopIfTrue="1">
      <formula>$D$124="- Select EU funder -"</formula>
    </cfRule>
  </conditionalFormatting>
  <conditionalFormatting sqref="N150">
    <cfRule type="notContainsBlanks" dxfId="8418" priority="279" stopIfTrue="1">
      <formula>LEN(TRIM(N150))&gt;0</formula>
    </cfRule>
  </conditionalFormatting>
  <conditionalFormatting sqref="N150">
    <cfRule type="expression" dxfId="8417" priority="280">
      <formula>$W150&gt;0</formula>
    </cfRule>
  </conditionalFormatting>
  <conditionalFormatting sqref="P150">
    <cfRule type="expression" dxfId="8416" priority="275" stopIfTrue="1">
      <formula>$D$124="- Select EU funder -"</formula>
    </cfRule>
  </conditionalFormatting>
  <conditionalFormatting sqref="P150">
    <cfRule type="containsText" dxfId="8415" priority="276" stopIfTrue="1" operator="containsText" text="WP">
      <formula>NOT(ISERROR(SEARCH("WP",P150)))</formula>
    </cfRule>
  </conditionalFormatting>
  <conditionalFormatting sqref="P150">
    <cfRule type="expression" dxfId="8414" priority="277">
      <formula>$W150&gt;0</formula>
    </cfRule>
  </conditionalFormatting>
  <conditionalFormatting sqref="N152">
    <cfRule type="expression" dxfId="8413" priority="272" stopIfTrue="1">
      <formula>$D$124="- Select EU funder -"</formula>
    </cfRule>
  </conditionalFormatting>
  <conditionalFormatting sqref="N152">
    <cfRule type="notContainsBlanks" dxfId="8412" priority="273" stopIfTrue="1">
      <formula>LEN(TRIM(N152))&gt;0</formula>
    </cfRule>
  </conditionalFormatting>
  <conditionalFormatting sqref="N152">
    <cfRule type="expression" dxfId="8411" priority="274">
      <formula>$W152&gt;0</formula>
    </cfRule>
  </conditionalFormatting>
  <conditionalFormatting sqref="P152">
    <cfRule type="expression" dxfId="8410" priority="269" stopIfTrue="1">
      <formula>$D$124="- Select EU funder -"</formula>
    </cfRule>
  </conditionalFormatting>
  <conditionalFormatting sqref="P152">
    <cfRule type="containsText" dxfId="8409" priority="270" stopIfTrue="1" operator="containsText" text="WP">
      <formula>NOT(ISERROR(SEARCH("WP",P152)))</formula>
    </cfRule>
  </conditionalFormatting>
  <conditionalFormatting sqref="P152">
    <cfRule type="expression" dxfId="8408" priority="271">
      <formula>$W152&gt;0</formula>
    </cfRule>
  </conditionalFormatting>
  <conditionalFormatting sqref="N154">
    <cfRule type="expression" dxfId="8407" priority="266" stopIfTrue="1">
      <formula>$D$154="- Select EU funder -"</formula>
    </cfRule>
  </conditionalFormatting>
  <conditionalFormatting sqref="N154">
    <cfRule type="notContainsBlanks" dxfId="8406" priority="267" stopIfTrue="1">
      <formula>LEN(TRIM(N154))&gt;0</formula>
    </cfRule>
  </conditionalFormatting>
  <conditionalFormatting sqref="N154">
    <cfRule type="expression" dxfId="8405" priority="268">
      <formula>$W154&gt;0</formula>
    </cfRule>
  </conditionalFormatting>
  <conditionalFormatting sqref="P154">
    <cfRule type="expression" dxfId="8404" priority="263" stopIfTrue="1">
      <formula>$D$154="- Select EU funder -"</formula>
    </cfRule>
  </conditionalFormatting>
  <conditionalFormatting sqref="P154">
    <cfRule type="containsText" dxfId="8403" priority="264" stopIfTrue="1" operator="containsText" text="WP">
      <formula>NOT(ISERROR(SEARCH("WP",P154)))</formula>
    </cfRule>
  </conditionalFormatting>
  <conditionalFormatting sqref="P154">
    <cfRule type="expression" dxfId="8402" priority="265">
      <formula>$W154&gt;0</formula>
    </cfRule>
  </conditionalFormatting>
  <conditionalFormatting sqref="N156">
    <cfRule type="expression" dxfId="8401" priority="260" stopIfTrue="1">
      <formula>$D$154="- Select EU funder -"</formula>
    </cfRule>
  </conditionalFormatting>
  <conditionalFormatting sqref="N156">
    <cfRule type="notContainsBlanks" dxfId="8400" priority="261" stopIfTrue="1">
      <formula>LEN(TRIM(N156))&gt;0</formula>
    </cfRule>
  </conditionalFormatting>
  <conditionalFormatting sqref="N156">
    <cfRule type="expression" dxfId="8399" priority="262">
      <formula>$W156&gt;0</formula>
    </cfRule>
  </conditionalFormatting>
  <conditionalFormatting sqref="P156">
    <cfRule type="expression" dxfId="8398" priority="257" stopIfTrue="1">
      <formula>$D$154="- Select EU funder -"</formula>
    </cfRule>
  </conditionalFormatting>
  <conditionalFormatting sqref="P156">
    <cfRule type="containsText" dxfId="8397" priority="258" stopIfTrue="1" operator="containsText" text="WP">
      <formula>NOT(ISERROR(SEARCH("WP",P156)))</formula>
    </cfRule>
  </conditionalFormatting>
  <conditionalFormatting sqref="P156">
    <cfRule type="expression" dxfId="8396" priority="259">
      <formula>$W156&gt;0</formula>
    </cfRule>
  </conditionalFormatting>
  <conditionalFormatting sqref="N158">
    <cfRule type="expression" dxfId="8395" priority="254" stopIfTrue="1">
      <formula>$D$154="- Select EU funder -"</formula>
    </cfRule>
  </conditionalFormatting>
  <conditionalFormatting sqref="N158">
    <cfRule type="notContainsBlanks" dxfId="8394" priority="255" stopIfTrue="1">
      <formula>LEN(TRIM(N158))&gt;0</formula>
    </cfRule>
  </conditionalFormatting>
  <conditionalFormatting sqref="N158">
    <cfRule type="expression" dxfId="8393" priority="256">
      <formula>$W158&gt;0</formula>
    </cfRule>
  </conditionalFormatting>
  <conditionalFormatting sqref="P158">
    <cfRule type="expression" dxfId="8392" priority="251" stopIfTrue="1">
      <formula>$D$154="- Select EU funder -"</formula>
    </cfRule>
  </conditionalFormatting>
  <conditionalFormatting sqref="P158">
    <cfRule type="containsText" dxfId="8391" priority="252" stopIfTrue="1" operator="containsText" text="WP">
      <formula>NOT(ISERROR(SEARCH("WP",P158)))</formula>
    </cfRule>
  </conditionalFormatting>
  <conditionalFormatting sqref="P158">
    <cfRule type="expression" dxfId="8390" priority="253">
      <formula>$W158&gt;0</formula>
    </cfRule>
  </conditionalFormatting>
  <conditionalFormatting sqref="N160">
    <cfRule type="expression" dxfId="8389" priority="248" stopIfTrue="1">
      <formula>$D$154="- Select EU funder -"</formula>
    </cfRule>
  </conditionalFormatting>
  <conditionalFormatting sqref="N160">
    <cfRule type="notContainsBlanks" dxfId="8388" priority="249" stopIfTrue="1">
      <formula>LEN(TRIM(N160))&gt;0</formula>
    </cfRule>
  </conditionalFormatting>
  <conditionalFormatting sqref="N160">
    <cfRule type="expression" dxfId="8387" priority="250">
      <formula>$W160&gt;0</formula>
    </cfRule>
  </conditionalFormatting>
  <conditionalFormatting sqref="P160">
    <cfRule type="expression" dxfId="8386" priority="245" stopIfTrue="1">
      <formula>$D$154="- Select EU funder -"</formula>
    </cfRule>
  </conditionalFormatting>
  <conditionalFormatting sqref="P160">
    <cfRule type="containsText" dxfId="8385" priority="246" stopIfTrue="1" operator="containsText" text="WP">
      <formula>NOT(ISERROR(SEARCH("WP",P160)))</formula>
    </cfRule>
  </conditionalFormatting>
  <conditionalFormatting sqref="P160">
    <cfRule type="expression" dxfId="8384" priority="247">
      <formula>$W160&gt;0</formula>
    </cfRule>
  </conditionalFormatting>
  <conditionalFormatting sqref="N162">
    <cfRule type="expression" dxfId="8383" priority="242" stopIfTrue="1">
      <formula>$D$154="- Select EU funder -"</formula>
    </cfRule>
  </conditionalFormatting>
  <conditionalFormatting sqref="N162">
    <cfRule type="notContainsBlanks" dxfId="8382" priority="243" stopIfTrue="1">
      <formula>LEN(TRIM(N162))&gt;0</formula>
    </cfRule>
  </conditionalFormatting>
  <conditionalFormatting sqref="N162">
    <cfRule type="expression" dxfId="8381" priority="244">
      <formula>$W162&gt;0</formula>
    </cfRule>
  </conditionalFormatting>
  <conditionalFormatting sqref="P162">
    <cfRule type="expression" dxfId="8380" priority="239" stopIfTrue="1">
      <formula>$D$154="- Select EU funder -"</formula>
    </cfRule>
  </conditionalFormatting>
  <conditionalFormatting sqref="P162">
    <cfRule type="containsText" dxfId="8379" priority="240" stopIfTrue="1" operator="containsText" text="WP">
      <formula>NOT(ISERROR(SEARCH("WP",P162)))</formula>
    </cfRule>
  </conditionalFormatting>
  <conditionalFormatting sqref="P162">
    <cfRule type="expression" dxfId="8378" priority="241">
      <formula>$W162&gt;0</formula>
    </cfRule>
  </conditionalFormatting>
  <conditionalFormatting sqref="N164">
    <cfRule type="expression" dxfId="8377" priority="236" stopIfTrue="1">
      <formula>$D$154="- Select EU funder -"</formula>
    </cfRule>
  </conditionalFormatting>
  <conditionalFormatting sqref="N164">
    <cfRule type="notContainsBlanks" dxfId="8376" priority="237" stopIfTrue="1">
      <formula>LEN(TRIM(N164))&gt;0</formula>
    </cfRule>
  </conditionalFormatting>
  <conditionalFormatting sqref="N164">
    <cfRule type="expression" dxfId="8375" priority="238">
      <formula>$W164&gt;0</formula>
    </cfRule>
  </conditionalFormatting>
  <conditionalFormatting sqref="P164">
    <cfRule type="expression" dxfId="8374" priority="233" stopIfTrue="1">
      <formula>$D$154="- Select EU funder -"</formula>
    </cfRule>
  </conditionalFormatting>
  <conditionalFormatting sqref="P164">
    <cfRule type="containsText" dxfId="8373" priority="234" stopIfTrue="1" operator="containsText" text="WP">
      <formula>NOT(ISERROR(SEARCH("WP",P164)))</formula>
    </cfRule>
  </conditionalFormatting>
  <conditionalFormatting sqref="P164">
    <cfRule type="expression" dxfId="8372" priority="235">
      <formula>$W164&gt;0</formula>
    </cfRule>
  </conditionalFormatting>
  <conditionalFormatting sqref="N166">
    <cfRule type="expression" dxfId="8371" priority="230" stopIfTrue="1">
      <formula>$D$154="- Select EU funder -"</formula>
    </cfRule>
  </conditionalFormatting>
  <conditionalFormatting sqref="N166">
    <cfRule type="notContainsBlanks" dxfId="8370" priority="231" stopIfTrue="1">
      <formula>LEN(TRIM(N166))&gt;0</formula>
    </cfRule>
  </conditionalFormatting>
  <conditionalFormatting sqref="N166">
    <cfRule type="expression" dxfId="8369" priority="232">
      <formula>$W166&gt;0</formula>
    </cfRule>
  </conditionalFormatting>
  <conditionalFormatting sqref="P166">
    <cfRule type="expression" dxfId="8368" priority="227" stopIfTrue="1">
      <formula>$D$154="- Select EU funder -"</formula>
    </cfRule>
  </conditionalFormatting>
  <conditionalFormatting sqref="P166">
    <cfRule type="containsText" dxfId="8367" priority="228" stopIfTrue="1" operator="containsText" text="WP">
      <formula>NOT(ISERROR(SEARCH("WP",P166)))</formula>
    </cfRule>
  </conditionalFormatting>
  <conditionalFormatting sqref="P166">
    <cfRule type="expression" dxfId="8366" priority="229">
      <formula>$W166&gt;0</formula>
    </cfRule>
  </conditionalFormatting>
  <conditionalFormatting sqref="N168">
    <cfRule type="expression" dxfId="8365" priority="224" stopIfTrue="1">
      <formula>$D$154="- Select EU funder -"</formula>
    </cfRule>
  </conditionalFormatting>
  <conditionalFormatting sqref="N168">
    <cfRule type="notContainsBlanks" dxfId="8364" priority="225" stopIfTrue="1">
      <formula>LEN(TRIM(N168))&gt;0</formula>
    </cfRule>
  </conditionalFormatting>
  <conditionalFormatting sqref="N168">
    <cfRule type="expression" dxfId="8363" priority="226">
      <formula>$W168&gt;0</formula>
    </cfRule>
  </conditionalFormatting>
  <conditionalFormatting sqref="P168">
    <cfRule type="expression" dxfId="8362" priority="221" stopIfTrue="1">
      <formula>$D$154="- Select EU funder -"</formula>
    </cfRule>
  </conditionalFormatting>
  <conditionalFormatting sqref="P168">
    <cfRule type="containsText" dxfId="8361" priority="222" stopIfTrue="1" operator="containsText" text="WP">
      <formula>NOT(ISERROR(SEARCH("WP",P168)))</formula>
    </cfRule>
  </conditionalFormatting>
  <conditionalFormatting sqref="P168">
    <cfRule type="expression" dxfId="8360" priority="223">
      <formula>$W168&gt;0</formula>
    </cfRule>
  </conditionalFormatting>
  <conditionalFormatting sqref="N170">
    <cfRule type="expression" dxfId="8359" priority="218" stopIfTrue="1">
      <formula>$D$154="- Select EU funder -"</formula>
    </cfRule>
  </conditionalFormatting>
  <conditionalFormatting sqref="N170">
    <cfRule type="notContainsBlanks" dxfId="8358" priority="219" stopIfTrue="1">
      <formula>LEN(TRIM(N170))&gt;0</formula>
    </cfRule>
  </conditionalFormatting>
  <conditionalFormatting sqref="N170">
    <cfRule type="expression" dxfId="8357" priority="220">
      <formula>$W170&gt;0</formula>
    </cfRule>
  </conditionalFormatting>
  <conditionalFormatting sqref="P170">
    <cfRule type="expression" dxfId="8356" priority="215" stopIfTrue="1">
      <formula>$D$154="- Select EU funder -"</formula>
    </cfRule>
  </conditionalFormatting>
  <conditionalFormatting sqref="P170">
    <cfRule type="containsText" dxfId="8355" priority="216" stopIfTrue="1" operator="containsText" text="WP">
      <formula>NOT(ISERROR(SEARCH("WP",P170)))</formula>
    </cfRule>
  </conditionalFormatting>
  <conditionalFormatting sqref="P170">
    <cfRule type="expression" dxfId="8354" priority="217">
      <formula>$W170&gt;0</formula>
    </cfRule>
  </conditionalFormatting>
  <conditionalFormatting sqref="N172">
    <cfRule type="expression" dxfId="8353" priority="212" stopIfTrue="1">
      <formula>$D$154="- Select EU funder -"</formula>
    </cfRule>
  </conditionalFormatting>
  <conditionalFormatting sqref="N172">
    <cfRule type="notContainsBlanks" dxfId="8352" priority="213" stopIfTrue="1">
      <formula>LEN(TRIM(N172))&gt;0</formula>
    </cfRule>
  </conditionalFormatting>
  <conditionalFormatting sqref="N172">
    <cfRule type="expression" dxfId="8351" priority="214">
      <formula>$W172&gt;0</formula>
    </cfRule>
  </conditionalFormatting>
  <conditionalFormatting sqref="P172">
    <cfRule type="expression" dxfId="8350" priority="209" stopIfTrue="1">
      <formula>$D$154="- Select EU funder -"</formula>
    </cfRule>
  </conditionalFormatting>
  <conditionalFormatting sqref="P172">
    <cfRule type="containsText" dxfId="8349" priority="210" stopIfTrue="1" operator="containsText" text="WP">
      <formula>NOT(ISERROR(SEARCH("WP",P172)))</formula>
    </cfRule>
  </conditionalFormatting>
  <conditionalFormatting sqref="P172">
    <cfRule type="expression" dxfId="8348" priority="211">
      <formula>$W172&gt;0</formula>
    </cfRule>
  </conditionalFormatting>
  <conditionalFormatting sqref="N174">
    <cfRule type="expression" dxfId="8347" priority="206" stopIfTrue="1">
      <formula>$D$154="- Select EU funder -"</formula>
    </cfRule>
  </conditionalFormatting>
  <conditionalFormatting sqref="N174">
    <cfRule type="notContainsBlanks" dxfId="8346" priority="207" stopIfTrue="1">
      <formula>LEN(TRIM(N174))&gt;0</formula>
    </cfRule>
  </conditionalFormatting>
  <conditionalFormatting sqref="N174">
    <cfRule type="expression" dxfId="8345" priority="208">
      <formula>$W174&gt;0</formula>
    </cfRule>
  </conditionalFormatting>
  <conditionalFormatting sqref="P174">
    <cfRule type="expression" dxfId="8344" priority="203" stopIfTrue="1">
      <formula>$D$154="- Select EU funder -"</formula>
    </cfRule>
  </conditionalFormatting>
  <conditionalFormatting sqref="P174">
    <cfRule type="containsText" dxfId="8343" priority="204" stopIfTrue="1" operator="containsText" text="WP">
      <formula>NOT(ISERROR(SEARCH("WP",P174)))</formula>
    </cfRule>
  </conditionalFormatting>
  <conditionalFormatting sqref="P174">
    <cfRule type="expression" dxfId="8342" priority="205">
      <formula>$W174&gt;0</formula>
    </cfRule>
  </conditionalFormatting>
  <conditionalFormatting sqref="N176">
    <cfRule type="expression" dxfId="8341" priority="200" stopIfTrue="1">
      <formula>$D$154="- Select EU funder -"</formula>
    </cfRule>
  </conditionalFormatting>
  <conditionalFormatting sqref="N176">
    <cfRule type="notContainsBlanks" dxfId="8340" priority="201" stopIfTrue="1">
      <formula>LEN(TRIM(N176))&gt;0</formula>
    </cfRule>
  </conditionalFormatting>
  <conditionalFormatting sqref="N176">
    <cfRule type="expression" dxfId="8339" priority="202">
      <formula>$W176&gt;0</formula>
    </cfRule>
  </conditionalFormatting>
  <conditionalFormatting sqref="P176">
    <cfRule type="expression" dxfId="8338" priority="197" stopIfTrue="1">
      <formula>$D$154="- Select EU funder -"</formula>
    </cfRule>
  </conditionalFormatting>
  <conditionalFormatting sqref="P176">
    <cfRule type="containsText" dxfId="8337" priority="198" stopIfTrue="1" operator="containsText" text="WP">
      <formula>NOT(ISERROR(SEARCH("WP",P176)))</formula>
    </cfRule>
  </conditionalFormatting>
  <conditionalFormatting sqref="P176">
    <cfRule type="expression" dxfId="8336" priority="199">
      <formula>$W176&gt;0</formula>
    </cfRule>
  </conditionalFormatting>
  <conditionalFormatting sqref="N178">
    <cfRule type="expression" dxfId="8335" priority="194" stopIfTrue="1">
      <formula>$D$154="- Select EU funder -"</formula>
    </cfRule>
  </conditionalFormatting>
  <conditionalFormatting sqref="N178">
    <cfRule type="notContainsBlanks" dxfId="8334" priority="195" stopIfTrue="1">
      <formula>LEN(TRIM(N178))&gt;0</formula>
    </cfRule>
  </conditionalFormatting>
  <conditionalFormatting sqref="N178">
    <cfRule type="expression" dxfId="8333" priority="196">
      <formula>$W178&gt;0</formula>
    </cfRule>
  </conditionalFormatting>
  <conditionalFormatting sqref="P178">
    <cfRule type="expression" dxfId="8332" priority="191" stopIfTrue="1">
      <formula>$D$154="- Select EU funder -"</formula>
    </cfRule>
  </conditionalFormatting>
  <conditionalFormatting sqref="P178">
    <cfRule type="containsText" dxfId="8331" priority="192" stopIfTrue="1" operator="containsText" text="WP">
      <formula>NOT(ISERROR(SEARCH("WP",P178)))</formula>
    </cfRule>
  </conditionalFormatting>
  <conditionalFormatting sqref="P178">
    <cfRule type="expression" dxfId="8330" priority="193">
      <formula>$W178&gt;0</formula>
    </cfRule>
  </conditionalFormatting>
  <conditionalFormatting sqref="N180">
    <cfRule type="expression" dxfId="8329" priority="188" stopIfTrue="1">
      <formula>$D$154="- Select EU funder -"</formula>
    </cfRule>
  </conditionalFormatting>
  <conditionalFormatting sqref="N180">
    <cfRule type="notContainsBlanks" dxfId="8328" priority="189" stopIfTrue="1">
      <formula>LEN(TRIM(N180))&gt;0</formula>
    </cfRule>
  </conditionalFormatting>
  <conditionalFormatting sqref="N180">
    <cfRule type="expression" dxfId="8327" priority="190">
      <formula>$W180&gt;0</formula>
    </cfRule>
  </conditionalFormatting>
  <conditionalFormatting sqref="P180">
    <cfRule type="expression" dxfId="8326" priority="185" stopIfTrue="1">
      <formula>$D$154="- Select EU funder -"</formula>
    </cfRule>
  </conditionalFormatting>
  <conditionalFormatting sqref="P180">
    <cfRule type="containsText" dxfId="8325" priority="186" stopIfTrue="1" operator="containsText" text="WP">
      <formula>NOT(ISERROR(SEARCH("WP",P180)))</formula>
    </cfRule>
  </conditionalFormatting>
  <conditionalFormatting sqref="P180">
    <cfRule type="expression" dxfId="8324" priority="187">
      <formula>$W180&gt;0</formula>
    </cfRule>
  </conditionalFormatting>
  <conditionalFormatting sqref="N182">
    <cfRule type="expression" dxfId="8323" priority="182" stopIfTrue="1">
      <formula>$D$154="- Select EU funder -"</formula>
    </cfRule>
  </conditionalFormatting>
  <conditionalFormatting sqref="N182">
    <cfRule type="notContainsBlanks" dxfId="8322" priority="183" stopIfTrue="1">
      <formula>LEN(TRIM(N182))&gt;0</formula>
    </cfRule>
  </conditionalFormatting>
  <conditionalFormatting sqref="N182">
    <cfRule type="expression" dxfId="8321" priority="184">
      <formula>$W182&gt;0</formula>
    </cfRule>
  </conditionalFormatting>
  <conditionalFormatting sqref="P182">
    <cfRule type="expression" dxfId="8320" priority="179" stopIfTrue="1">
      <formula>$D$154="- Select EU funder -"</formula>
    </cfRule>
  </conditionalFormatting>
  <conditionalFormatting sqref="P182">
    <cfRule type="containsText" dxfId="8319" priority="180" stopIfTrue="1" operator="containsText" text="WP">
      <formula>NOT(ISERROR(SEARCH("WP",P182)))</formula>
    </cfRule>
  </conditionalFormatting>
  <conditionalFormatting sqref="P182">
    <cfRule type="expression" dxfId="8318" priority="181">
      <formula>$W182&gt;0</formula>
    </cfRule>
  </conditionalFormatting>
  <conditionalFormatting sqref="N184">
    <cfRule type="expression" dxfId="8317" priority="176" stopIfTrue="1">
      <formula>$D$184="- Select EU funder -"</formula>
    </cfRule>
  </conditionalFormatting>
  <conditionalFormatting sqref="N184">
    <cfRule type="notContainsBlanks" dxfId="8316" priority="177" stopIfTrue="1">
      <formula>LEN(TRIM(N184))&gt;0</formula>
    </cfRule>
  </conditionalFormatting>
  <conditionalFormatting sqref="N184">
    <cfRule type="expression" dxfId="8315" priority="178">
      <formula>$W184&gt;0</formula>
    </cfRule>
  </conditionalFormatting>
  <conditionalFormatting sqref="P184">
    <cfRule type="expression" dxfId="8314" priority="173" stopIfTrue="1">
      <formula>$D$184="- Select EU funder -"</formula>
    </cfRule>
  </conditionalFormatting>
  <conditionalFormatting sqref="P184">
    <cfRule type="containsText" dxfId="8313" priority="174" stopIfTrue="1" operator="containsText" text="WP">
      <formula>NOT(ISERROR(SEARCH("WP",P184)))</formula>
    </cfRule>
  </conditionalFormatting>
  <conditionalFormatting sqref="P184">
    <cfRule type="expression" dxfId="8312" priority="175">
      <formula>$W184&gt;0</formula>
    </cfRule>
  </conditionalFormatting>
  <conditionalFormatting sqref="N186">
    <cfRule type="expression" dxfId="8311" priority="170" stopIfTrue="1">
      <formula>$D$184="- Select EU funder -"</formula>
    </cfRule>
  </conditionalFormatting>
  <conditionalFormatting sqref="N186">
    <cfRule type="notContainsBlanks" dxfId="8310" priority="171" stopIfTrue="1">
      <formula>LEN(TRIM(N186))&gt;0</formula>
    </cfRule>
  </conditionalFormatting>
  <conditionalFormatting sqref="N186">
    <cfRule type="expression" dxfId="8309" priority="172">
      <formula>$W186&gt;0</formula>
    </cfRule>
  </conditionalFormatting>
  <conditionalFormatting sqref="P186">
    <cfRule type="expression" dxfId="8308" priority="167" stopIfTrue="1">
      <formula>$D$184="- Select EU funder -"</formula>
    </cfRule>
  </conditionalFormatting>
  <conditionalFormatting sqref="P186">
    <cfRule type="containsText" dxfId="8307" priority="168" stopIfTrue="1" operator="containsText" text="WP">
      <formula>NOT(ISERROR(SEARCH("WP",P186)))</formula>
    </cfRule>
  </conditionalFormatting>
  <conditionalFormatting sqref="P186">
    <cfRule type="expression" dxfId="8306" priority="169">
      <formula>$W186&gt;0</formula>
    </cfRule>
  </conditionalFormatting>
  <conditionalFormatting sqref="N188">
    <cfRule type="expression" dxfId="8305" priority="164" stopIfTrue="1">
      <formula>$D$184="- Select EU funder -"</formula>
    </cfRule>
  </conditionalFormatting>
  <conditionalFormatting sqref="N188">
    <cfRule type="notContainsBlanks" dxfId="8304" priority="165" stopIfTrue="1">
      <formula>LEN(TRIM(N188))&gt;0</formula>
    </cfRule>
  </conditionalFormatting>
  <conditionalFormatting sqref="N188">
    <cfRule type="expression" dxfId="8303" priority="166">
      <formula>$W188&gt;0</formula>
    </cfRule>
  </conditionalFormatting>
  <conditionalFormatting sqref="P188">
    <cfRule type="expression" dxfId="8302" priority="161" stopIfTrue="1">
      <formula>$D$184="- Select EU funder -"</formula>
    </cfRule>
  </conditionalFormatting>
  <conditionalFormatting sqref="P188">
    <cfRule type="containsText" dxfId="8301" priority="162" stopIfTrue="1" operator="containsText" text="WP">
      <formula>NOT(ISERROR(SEARCH("WP",P188)))</formula>
    </cfRule>
  </conditionalFormatting>
  <conditionalFormatting sqref="P188">
    <cfRule type="expression" dxfId="8300" priority="163">
      <formula>$W188&gt;0</formula>
    </cfRule>
  </conditionalFormatting>
  <conditionalFormatting sqref="N190">
    <cfRule type="expression" dxfId="8299" priority="158" stopIfTrue="1">
      <formula>$D$184="- Select EU funder -"</formula>
    </cfRule>
  </conditionalFormatting>
  <conditionalFormatting sqref="N190">
    <cfRule type="notContainsBlanks" dxfId="8298" priority="159" stopIfTrue="1">
      <formula>LEN(TRIM(N190))&gt;0</formula>
    </cfRule>
  </conditionalFormatting>
  <conditionalFormatting sqref="N190">
    <cfRule type="expression" dxfId="8297" priority="160">
      <formula>$W190&gt;0</formula>
    </cfRule>
  </conditionalFormatting>
  <conditionalFormatting sqref="P190">
    <cfRule type="expression" dxfId="8296" priority="155" stopIfTrue="1">
      <formula>$D$184="- Select EU funder -"</formula>
    </cfRule>
  </conditionalFormatting>
  <conditionalFormatting sqref="P190">
    <cfRule type="containsText" dxfId="8295" priority="156" stopIfTrue="1" operator="containsText" text="WP">
      <formula>NOT(ISERROR(SEARCH("WP",P190)))</formula>
    </cfRule>
  </conditionalFormatting>
  <conditionalFormatting sqref="P190">
    <cfRule type="expression" dxfId="8294" priority="157">
      <formula>$W190&gt;0</formula>
    </cfRule>
  </conditionalFormatting>
  <conditionalFormatting sqref="N192">
    <cfRule type="expression" dxfId="8293" priority="152" stopIfTrue="1">
      <formula>$D$184="- Select EU funder -"</formula>
    </cfRule>
  </conditionalFormatting>
  <conditionalFormatting sqref="N192">
    <cfRule type="notContainsBlanks" dxfId="8292" priority="153" stopIfTrue="1">
      <formula>LEN(TRIM(N192))&gt;0</formula>
    </cfRule>
  </conditionalFormatting>
  <conditionalFormatting sqref="N192">
    <cfRule type="expression" dxfId="8291" priority="154">
      <formula>$W192&gt;0</formula>
    </cfRule>
  </conditionalFormatting>
  <conditionalFormatting sqref="P192">
    <cfRule type="expression" dxfId="8290" priority="149" stopIfTrue="1">
      <formula>$D$184="- Select EU funder -"</formula>
    </cfRule>
  </conditionalFormatting>
  <conditionalFormatting sqref="P192">
    <cfRule type="containsText" dxfId="8289" priority="150" stopIfTrue="1" operator="containsText" text="WP">
      <formula>NOT(ISERROR(SEARCH("WP",P192)))</formula>
    </cfRule>
  </conditionalFormatting>
  <conditionalFormatting sqref="P192">
    <cfRule type="expression" dxfId="8288" priority="151">
      <formula>$W192&gt;0</formula>
    </cfRule>
  </conditionalFormatting>
  <conditionalFormatting sqref="N194">
    <cfRule type="expression" dxfId="8287" priority="146" stopIfTrue="1">
      <formula>$D$184="- Select EU funder -"</formula>
    </cfRule>
  </conditionalFormatting>
  <conditionalFormatting sqref="N194">
    <cfRule type="notContainsBlanks" dxfId="8286" priority="147" stopIfTrue="1">
      <formula>LEN(TRIM(N194))&gt;0</formula>
    </cfRule>
  </conditionalFormatting>
  <conditionalFormatting sqref="N194">
    <cfRule type="expression" dxfId="8285" priority="148">
      <formula>$W194&gt;0</formula>
    </cfRule>
  </conditionalFormatting>
  <conditionalFormatting sqref="P194">
    <cfRule type="expression" dxfId="8284" priority="143" stopIfTrue="1">
      <formula>$D$184="- Select EU funder -"</formula>
    </cfRule>
  </conditionalFormatting>
  <conditionalFormatting sqref="P194">
    <cfRule type="containsText" dxfId="8283" priority="144" stopIfTrue="1" operator="containsText" text="WP">
      <formula>NOT(ISERROR(SEARCH("WP",P194)))</formula>
    </cfRule>
  </conditionalFormatting>
  <conditionalFormatting sqref="P194">
    <cfRule type="expression" dxfId="8282" priority="145">
      <formula>$W194&gt;0</formula>
    </cfRule>
  </conditionalFormatting>
  <conditionalFormatting sqref="N196">
    <cfRule type="expression" dxfId="8281" priority="140" stopIfTrue="1">
      <formula>$D$184="- Select EU funder -"</formula>
    </cfRule>
  </conditionalFormatting>
  <conditionalFormatting sqref="N196">
    <cfRule type="notContainsBlanks" dxfId="8280" priority="141" stopIfTrue="1">
      <formula>LEN(TRIM(N196))&gt;0</formula>
    </cfRule>
  </conditionalFormatting>
  <conditionalFormatting sqref="N196">
    <cfRule type="expression" dxfId="8279" priority="142">
      <formula>$W196&gt;0</formula>
    </cfRule>
  </conditionalFormatting>
  <conditionalFormatting sqref="P196">
    <cfRule type="expression" dxfId="8278" priority="137" stopIfTrue="1">
      <formula>$D$184="- Select EU funder -"</formula>
    </cfRule>
  </conditionalFormatting>
  <conditionalFormatting sqref="P196">
    <cfRule type="containsText" dxfId="8277" priority="138" stopIfTrue="1" operator="containsText" text="WP">
      <formula>NOT(ISERROR(SEARCH("WP",P196)))</formula>
    </cfRule>
  </conditionalFormatting>
  <conditionalFormatting sqref="P196">
    <cfRule type="expression" dxfId="8276" priority="139">
      <formula>$W196&gt;0</formula>
    </cfRule>
  </conditionalFormatting>
  <conditionalFormatting sqref="N198">
    <cfRule type="expression" dxfId="8275" priority="134" stopIfTrue="1">
      <formula>$D$184="- Select EU funder -"</formula>
    </cfRule>
  </conditionalFormatting>
  <conditionalFormatting sqref="N198">
    <cfRule type="notContainsBlanks" dxfId="8274" priority="135" stopIfTrue="1">
      <formula>LEN(TRIM(N198))&gt;0</formula>
    </cfRule>
  </conditionalFormatting>
  <conditionalFormatting sqref="N198">
    <cfRule type="expression" dxfId="8273" priority="136">
      <formula>$W198&gt;0</formula>
    </cfRule>
  </conditionalFormatting>
  <conditionalFormatting sqref="P198">
    <cfRule type="expression" dxfId="8272" priority="131" stopIfTrue="1">
      <formula>$D$184="- Select EU funder -"</formula>
    </cfRule>
  </conditionalFormatting>
  <conditionalFormatting sqref="P198">
    <cfRule type="containsText" dxfId="8271" priority="132" stopIfTrue="1" operator="containsText" text="WP">
      <formula>NOT(ISERROR(SEARCH("WP",P198)))</formula>
    </cfRule>
  </conditionalFormatting>
  <conditionalFormatting sqref="P198">
    <cfRule type="expression" dxfId="8270" priority="133">
      <formula>$W198&gt;0</formula>
    </cfRule>
  </conditionalFormatting>
  <conditionalFormatting sqref="N200">
    <cfRule type="expression" dxfId="8269" priority="128" stopIfTrue="1">
      <formula>$D$184="- Select EU funder -"</formula>
    </cfRule>
  </conditionalFormatting>
  <conditionalFormatting sqref="N200">
    <cfRule type="notContainsBlanks" dxfId="8268" priority="129" stopIfTrue="1">
      <formula>LEN(TRIM(N200))&gt;0</formula>
    </cfRule>
  </conditionalFormatting>
  <conditionalFormatting sqref="N200">
    <cfRule type="expression" dxfId="8267" priority="130">
      <formula>$W200&gt;0</formula>
    </cfRule>
  </conditionalFormatting>
  <conditionalFormatting sqref="P200">
    <cfRule type="expression" dxfId="8266" priority="125" stopIfTrue="1">
      <formula>$D$184="- Select EU funder -"</formula>
    </cfRule>
  </conditionalFormatting>
  <conditionalFormatting sqref="P200">
    <cfRule type="containsText" dxfId="8265" priority="126" stopIfTrue="1" operator="containsText" text="WP">
      <formula>NOT(ISERROR(SEARCH("WP",P200)))</formula>
    </cfRule>
  </conditionalFormatting>
  <conditionalFormatting sqref="P200">
    <cfRule type="expression" dxfId="8264" priority="127">
      <formula>$W200&gt;0</formula>
    </cfRule>
  </conditionalFormatting>
  <conditionalFormatting sqref="N202">
    <cfRule type="expression" dxfId="8263" priority="122" stopIfTrue="1">
      <formula>$D$184="- Select EU funder -"</formula>
    </cfRule>
  </conditionalFormatting>
  <conditionalFormatting sqref="N202">
    <cfRule type="notContainsBlanks" dxfId="8262" priority="123" stopIfTrue="1">
      <formula>LEN(TRIM(N202))&gt;0</formula>
    </cfRule>
  </conditionalFormatting>
  <conditionalFormatting sqref="N202">
    <cfRule type="expression" dxfId="8261" priority="124">
      <formula>$W202&gt;0</formula>
    </cfRule>
  </conditionalFormatting>
  <conditionalFormatting sqref="P202">
    <cfRule type="expression" dxfId="8260" priority="119" stopIfTrue="1">
      <formula>$D$184="- Select EU funder -"</formula>
    </cfRule>
  </conditionalFormatting>
  <conditionalFormatting sqref="P202">
    <cfRule type="containsText" dxfId="8259" priority="120" stopIfTrue="1" operator="containsText" text="WP">
      <formula>NOT(ISERROR(SEARCH("WP",P202)))</formula>
    </cfRule>
  </conditionalFormatting>
  <conditionalFormatting sqref="P202">
    <cfRule type="expression" dxfId="8258" priority="121">
      <formula>$W202&gt;0</formula>
    </cfRule>
  </conditionalFormatting>
  <conditionalFormatting sqref="N204">
    <cfRule type="expression" dxfId="8257" priority="116" stopIfTrue="1">
      <formula>$D$184="- Select EU funder -"</formula>
    </cfRule>
  </conditionalFormatting>
  <conditionalFormatting sqref="N204">
    <cfRule type="notContainsBlanks" dxfId="8256" priority="117" stopIfTrue="1">
      <formula>LEN(TRIM(N204))&gt;0</formula>
    </cfRule>
  </conditionalFormatting>
  <conditionalFormatting sqref="N204">
    <cfRule type="expression" dxfId="8255" priority="118">
      <formula>$W204&gt;0</formula>
    </cfRule>
  </conditionalFormatting>
  <conditionalFormatting sqref="P204">
    <cfRule type="expression" dxfId="8254" priority="113" stopIfTrue="1">
      <formula>$D$184="- Select EU funder -"</formula>
    </cfRule>
  </conditionalFormatting>
  <conditionalFormatting sqref="P204">
    <cfRule type="containsText" dxfId="8253" priority="114" stopIfTrue="1" operator="containsText" text="WP">
      <formula>NOT(ISERROR(SEARCH("WP",P204)))</formula>
    </cfRule>
  </conditionalFormatting>
  <conditionalFormatting sqref="P204">
    <cfRule type="expression" dxfId="8252" priority="115">
      <formula>$W204&gt;0</formula>
    </cfRule>
  </conditionalFormatting>
  <conditionalFormatting sqref="N206">
    <cfRule type="expression" dxfId="8251" priority="110" stopIfTrue="1">
      <formula>$D$184="- Select EU funder -"</formula>
    </cfRule>
  </conditionalFormatting>
  <conditionalFormatting sqref="N206">
    <cfRule type="notContainsBlanks" dxfId="8250" priority="111" stopIfTrue="1">
      <formula>LEN(TRIM(N206))&gt;0</formula>
    </cfRule>
  </conditionalFormatting>
  <conditionalFormatting sqref="N206">
    <cfRule type="expression" dxfId="8249" priority="112">
      <formula>$W206&gt;0</formula>
    </cfRule>
  </conditionalFormatting>
  <conditionalFormatting sqref="P206">
    <cfRule type="expression" dxfId="8248" priority="107" stopIfTrue="1">
      <formula>$D$184="- Select EU funder -"</formula>
    </cfRule>
  </conditionalFormatting>
  <conditionalFormatting sqref="P206">
    <cfRule type="containsText" dxfId="8247" priority="108" stopIfTrue="1" operator="containsText" text="WP">
      <formula>NOT(ISERROR(SEARCH("WP",P206)))</formula>
    </cfRule>
  </conditionalFormatting>
  <conditionalFormatting sqref="P206">
    <cfRule type="expression" dxfId="8246" priority="109">
      <formula>$W206&gt;0</formula>
    </cfRule>
  </conditionalFormatting>
  <conditionalFormatting sqref="N208">
    <cfRule type="expression" dxfId="8245" priority="104" stopIfTrue="1">
      <formula>$D$184="- Select EU funder -"</formula>
    </cfRule>
  </conditionalFormatting>
  <conditionalFormatting sqref="N208">
    <cfRule type="notContainsBlanks" dxfId="8244" priority="105" stopIfTrue="1">
      <formula>LEN(TRIM(N208))&gt;0</formula>
    </cfRule>
  </conditionalFormatting>
  <conditionalFormatting sqref="N208">
    <cfRule type="expression" dxfId="8243" priority="106">
      <formula>$W208&gt;0</formula>
    </cfRule>
  </conditionalFormatting>
  <conditionalFormatting sqref="P208">
    <cfRule type="expression" dxfId="8242" priority="101" stopIfTrue="1">
      <formula>$D$184="- Select EU funder -"</formula>
    </cfRule>
  </conditionalFormatting>
  <conditionalFormatting sqref="P208">
    <cfRule type="containsText" dxfId="8241" priority="102" stopIfTrue="1" operator="containsText" text="WP">
      <formula>NOT(ISERROR(SEARCH("WP",P208)))</formula>
    </cfRule>
  </conditionalFormatting>
  <conditionalFormatting sqref="P208">
    <cfRule type="expression" dxfId="8240" priority="103">
      <formula>$W208&gt;0</formula>
    </cfRule>
  </conditionalFormatting>
  <conditionalFormatting sqref="N210">
    <cfRule type="expression" dxfId="8239" priority="98" stopIfTrue="1">
      <formula>$D$184="- Select EU funder -"</formula>
    </cfRule>
  </conditionalFormatting>
  <conditionalFormatting sqref="N210">
    <cfRule type="notContainsBlanks" dxfId="8238" priority="99" stopIfTrue="1">
      <formula>LEN(TRIM(N210))&gt;0</formula>
    </cfRule>
  </conditionalFormatting>
  <conditionalFormatting sqref="N210">
    <cfRule type="expression" dxfId="8237" priority="100">
      <formula>$W210&gt;0</formula>
    </cfRule>
  </conditionalFormatting>
  <conditionalFormatting sqref="P210">
    <cfRule type="expression" dxfId="8236" priority="95" stopIfTrue="1">
      <formula>$D$184="- Select EU funder -"</formula>
    </cfRule>
  </conditionalFormatting>
  <conditionalFormatting sqref="P210">
    <cfRule type="containsText" dxfId="8235" priority="96" stopIfTrue="1" operator="containsText" text="WP">
      <formula>NOT(ISERROR(SEARCH("WP",P210)))</formula>
    </cfRule>
  </conditionalFormatting>
  <conditionalFormatting sqref="P210">
    <cfRule type="expression" dxfId="8234" priority="97">
      <formula>$W210&gt;0</formula>
    </cfRule>
  </conditionalFormatting>
  <conditionalFormatting sqref="N212">
    <cfRule type="expression" dxfId="8233" priority="92" stopIfTrue="1">
      <formula>$D$184="- Select EU funder -"</formula>
    </cfRule>
  </conditionalFormatting>
  <conditionalFormatting sqref="N212">
    <cfRule type="notContainsBlanks" dxfId="8232" priority="93" stopIfTrue="1">
      <formula>LEN(TRIM(N212))&gt;0</formula>
    </cfRule>
  </conditionalFormatting>
  <conditionalFormatting sqref="N212">
    <cfRule type="expression" dxfId="8231" priority="94">
      <formula>$W212&gt;0</formula>
    </cfRule>
  </conditionalFormatting>
  <conditionalFormatting sqref="P212">
    <cfRule type="expression" dxfId="8230" priority="89" stopIfTrue="1">
      <formula>$D$184="- Select EU funder -"</formula>
    </cfRule>
  </conditionalFormatting>
  <conditionalFormatting sqref="P212">
    <cfRule type="containsText" dxfId="8229" priority="90" stopIfTrue="1" operator="containsText" text="WP">
      <formula>NOT(ISERROR(SEARCH("WP",P212)))</formula>
    </cfRule>
  </conditionalFormatting>
  <conditionalFormatting sqref="P212">
    <cfRule type="expression" dxfId="8228" priority="91">
      <formula>$W212&gt;0</formula>
    </cfRule>
  </conditionalFormatting>
  <conditionalFormatting sqref="F221">
    <cfRule type="expression" dxfId="8227" priority="87" stopIfTrue="1">
      <formula>$D221="Select or Enter US federal funder"</formula>
    </cfRule>
  </conditionalFormatting>
  <conditionalFormatting sqref="V221">
    <cfRule type="expression" dxfId="8226" priority="83" stopIfTrue="1">
      <formula>$Z$261&lt;21</formula>
    </cfRule>
  </conditionalFormatting>
  <conditionalFormatting sqref="R221">
    <cfRule type="expression" dxfId="8225" priority="84" stopIfTrue="1">
      <formula>$D221="Select or Enter US federal funder"</formula>
    </cfRule>
  </conditionalFormatting>
  <conditionalFormatting sqref="V221">
    <cfRule type="expression" dxfId="8224" priority="85" stopIfTrue="1">
      <formula>$D221="Select or Enter US federal funder"</formula>
    </cfRule>
  </conditionalFormatting>
  <conditionalFormatting sqref="F234">
    <cfRule type="expression" dxfId="8223" priority="88" stopIfTrue="1">
      <formula>$D234="Select or Enter Other funder"</formula>
    </cfRule>
  </conditionalFormatting>
  <conditionalFormatting sqref="N234">
    <cfRule type="expression" dxfId="8222" priority="80" stopIfTrue="1">
      <formula>$D234="Select or Enter Other funder"</formula>
    </cfRule>
  </conditionalFormatting>
  <conditionalFormatting sqref="N234">
    <cfRule type="notContainsBlanks" dxfId="8221" priority="81" stopIfTrue="1">
      <formula>LEN(TRIM(N234))&gt;0</formula>
    </cfRule>
  </conditionalFormatting>
  <conditionalFormatting sqref="N234">
    <cfRule type="expression" dxfId="8220" priority="82">
      <formula>$W234&gt;0</formula>
    </cfRule>
  </conditionalFormatting>
  <conditionalFormatting sqref="V234">
    <cfRule type="expression" dxfId="8219" priority="77" stopIfTrue="1">
      <formula>$Z$261&lt;21</formula>
    </cfRule>
  </conditionalFormatting>
  <conditionalFormatting sqref="R234">
    <cfRule type="expression" dxfId="8218" priority="78" stopIfTrue="1">
      <formula>$D234="Select or Enter Other funder"</formula>
    </cfRule>
  </conditionalFormatting>
  <conditionalFormatting sqref="V234">
    <cfRule type="expression" dxfId="8217" priority="79" stopIfTrue="1">
      <formula>$D234="Select or Enter Other funder"</formula>
    </cfRule>
  </conditionalFormatting>
  <conditionalFormatting sqref="V247">
    <cfRule type="expression" dxfId="8216" priority="74" stopIfTrue="1">
      <formula>$Z$261&lt;21</formula>
    </cfRule>
  </conditionalFormatting>
  <conditionalFormatting sqref="R247:U247">
    <cfRule type="expression" dxfId="8215" priority="75" stopIfTrue="1">
      <formula>$N247="- Select work type -"</formula>
    </cfRule>
  </conditionalFormatting>
  <conditionalFormatting sqref="V247">
    <cfRule type="expression" dxfId="8214" priority="76" stopIfTrue="1">
      <formula>$N247="- Select work type -"</formula>
    </cfRule>
  </conditionalFormatting>
  <conditionalFormatting sqref="V249">
    <cfRule type="expression" dxfId="8213" priority="71" stopIfTrue="1">
      <formula>$Z$261&lt;21</formula>
    </cfRule>
  </conditionalFormatting>
  <conditionalFormatting sqref="R249:U249">
    <cfRule type="expression" dxfId="8212" priority="72" stopIfTrue="1">
      <formula>$N249="- Select work type -"</formula>
    </cfRule>
  </conditionalFormatting>
  <conditionalFormatting sqref="V249">
    <cfRule type="expression" dxfId="8211" priority="73" stopIfTrue="1">
      <formula>$N249="- Select work type -"</formula>
    </cfRule>
  </conditionalFormatting>
  <conditionalFormatting sqref="V251">
    <cfRule type="expression" dxfId="8210" priority="68" stopIfTrue="1">
      <formula>$Z$261&lt;21</formula>
    </cfRule>
  </conditionalFormatting>
  <conditionalFormatting sqref="R251:U251">
    <cfRule type="expression" dxfId="8209" priority="69" stopIfTrue="1">
      <formula>$N251="- Select work type -"</formula>
    </cfRule>
  </conditionalFormatting>
  <conditionalFormatting sqref="V251">
    <cfRule type="expression" dxfId="8208" priority="70" stopIfTrue="1">
      <formula>$N251="- Select work type -"</formula>
    </cfRule>
  </conditionalFormatting>
  <conditionalFormatting sqref="H296:W404">
    <cfRule type="containsText" dxfId="8207" priority="66" operator="containsText" text="Select">
      <formula>NOT(ISERROR(SEARCH("Select",H296)))</formula>
    </cfRule>
    <cfRule type="cellIs" dxfId="8206" priority="67" operator="equal">
      <formula>0</formula>
    </cfRule>
  </conditionalFormatting>
  <conditionalFormatting sqref="V26">
    <cfRule type="expression" dxfId="8205" priority="64" stopIfTrue="1">
      <formula>$Z$261&lt;21</formula>
    </cfRule>
  </conditionalFormatting>
  <conditionalFormatting sqref="V26">
    <cfRule type="expression" dxfId="8204" priority="65">
      <formula>N26="- Select type of leave -"</formula>
    </cfRule>
  </conditionalFormatting>
  <conditionalFormatting sqref="N251">
    <cfRule type="containsText" dxfId="8203" priority="808" stopIfTrue="1" operator="containsText" text="Select work type -">
      <formula>NOT(ISERROR(SEARCH("Select work type -",N251)))</formula>
    </cfRule>
  </conditionalFormatting>
  <conditionalFormatting sqref="F225">
    <cfRule type="expression" dxfId="8202" priority="63" stopIfTrue="1">
      <formula>$D225="Select or Enter US federal funder"</formula>
    </cfRule>
  </conditionalFormatting>
  <conditionalFormatting sqref="H221">
    <cfRule type="expression" dxfId="8201" priority="62" stopIfTrue="1">
      <formula>$D221="Select or Enter US federal funder"</formula>
    </cfRule>
  </conditionalFormatting>
  <conditionalFormatting sqref="J221">
    <cfRule type="expression" dxfId="8200" priority="61" stopIfTrue="1">
      <formula>$D221="Select or Enter US federal funder"</formula>
    </cfRule>
  </conditionalFormatting>
  <conditionalFormatting sqref="L221">
    <cfRule type="expression" dxfId="8199" priority="60" stopIfTrue="1">
      <formula>$D221="Select or Enter US federal funder"</formula>
    </cfRule>
  </conditionalFormatting>
  <conditionalFormatting sqref="F223">
    <cfRule type="expression" dxfId="8198" priority="59" stopIfTrue="1">
      <formula>$D223="Select or Enter US federal funder"</formula>
    </cfRule>
  </conditionalFormatting>
  <conditionalFormatting sqref="H223">
    <cfRule type="expression" dxfId="8197" priority="58" stopIfTrue="1">
      <formula>$D223="Select or Enter US federal funder"</formula>
    </cfRule>
  </conditionalFormatting>
  <conditionalFormatting sqref="J223">
    <cfRule type="expression" dxfId="8196" priority="57" stopIfTrue="1">
      <formula>$D223="Select or Enter US federal funder"</formula>
    </cfRule>
  </conditionalFormatting>
  <conditionalFormatting sqref="L223">
    <cfRule type="expression" dxfId="8195" priority="56" stopIfTrue="1">
      <formula>$D223="Select or Enter US federal funder"</formula>
    </cfRule>
  </conditionalFormatting>
  <conditionalFormatting sqref="H225">
    <cfRule type="expression" dxfId="8194" priority="55" stopIfTrue="1">
      <formula>$D225="Select or Enter US federal funder"</formula>
    </cfRule>
  </conditionalFormatting>
  <conditionalFormatting sqref="J225">
    <cfRule type="expression" dxfId="8193" priority="54" stopIfTrue="1">
      <formula>$D225="Select or Enter US federal funder"</formula>
    </cfRule>
  </conditionalFormatting>
  <conditionalFormatting sqref="L225">
    <cfRule type="expression" dxfId="8192" priority="53" stopIfTrue="1">
      <formula>$D225="Select or Enter US federal funder"</formula>
    </cfRule>
  </conditionalFormatting>
  <conditionalFormatting sqref="N221">
    <cfRule type="expression" dxfId="8191" priority="50" stopIfTrue="1">
      <formula>$D221="Select or Enter US federal funder"</formula>
    </cfRule>
  </conditionalFormatting>
  <conditionalFormatting sqref="N221">
    <cfRule type="notContainsBlanks" dxfId="8190" priority="51" stopIfTrue="1">
      <formula>LEN(TRIM(N221))&gt;0</formula>
    </cfRule>
  </conditionalFormatting>
  <conditionalFormatting sqref="N221">
    <cfRule type="expression" dxfId="8189" priority="52">
      <formula>$W221&gt;0</formula>
    </cfRule>
  </conditionalFormatting>
  <conditionalFormatting sqref="N223">
    <cfRule type="expression" dxfId="8188" priority="47" stopIfTrue="1">
      <formula>$D223="Select or Enter US federal funder"</formula>
    </cfRule>
  </conditionalFormatting>
  <conditionalFormatting sqref="N223">
    <cfRule type="notContainsBlanks" dxfId="8187" priority="48" stopIfTrue="1">
      <formula>LEN(TRIM(N223))&gt;0</formula>
    </cfRule>
  </conditionalFormatting>
  <conditionalFormatting sqref="N223">
    <cfRule type="expression" dxfId="8186" priority="49">
      <formula>$W223&gt;0</formula>
    </cfRule>
  </conditionalFormatting>
  <conditionalFormatting sqref="N225">
    <cfRule type="expression" dxfId="8185" priority="44" stopIfTrue="1">
      <formula>$D225="Select or Enter US federal funder"</formula>
    </cfRule>
  </conditionalFormatting>
  <conditionalFormatting sqref="N225">
    <cfRule type="notContainsBlanks" dxfId="8184" priority="45" stopIfTrue="1">
      <formula>LEN(TRIM(N225))&gt;0</formula>
    </cfRule>
  </conditionalFormatting>
  <conditionalFormatting sqref="N225">
    <cfRule type="expression" dxfId="8183" priority="46">
      <formula>$W225&gt;0</formula>
    </cfRule>
  </conditionalFormatting>
  <conditionalFormatting sqref="S221:U221">
    <cfRule type="expression" dxfId="8182" priority="43" stopIfTrue="1">
      <formula>$D221="Select or Enter US federal funder"</formula>
    </cfRule>
  </conditionalFormatting>
  <conditionalFormatting sqref="R223:U223">
    <cfRule type="expression" dxfId="8181" priority="42" stopIfTrue="1">
      <formula>$D223="Select or Enter US federal funder"</formula>
    </cfRule>
  </conditionalFormatting>
  <conditionalFormatting sqref="R225:U225">
    <cfRule type="expression" dxfId="8180" priority="41" stopIfTrue="1">
      <formula>$D225="Select or Enter US federal funder"</formula>
    </cfRule>
  </conditionalFormatting>
  <conditionalFormatting sqref="V223">
    <cfRule type="expression" dxfId="8179" priority="39" stopIfTrue="1">
      <formula>$Z$261&lt;21</formula>
    </cfRule>
  </conditionalFormatting>
  <conditionalFormatting sqref="V223">
    <cfRule type="expression" dxfId="8178" priority="40" stopIfTrue="1">
      <formula>$D223="Select or Enter US federal funder"</formula>
    </cfRule>
  </conditionalFormatting>
  <conditionalFormatting sqref="V225">
    <cfRule type="expression" dxfId="8177" priority="37" stopIfTrue="1">
      <formula>$Z$261&lt;21</formula>
    </cfRule>
  </conditionalFormatting>
  <conditionalFormatting sqref="V225">
    <cfRule type="expression" dxfId="8176" priority="38" stopIfTrue="1">
      <formula>$D225="Select or Enter US federal funder"</formula>
    </cfRule>
  </conditionalFormatting>
  <conditionalFormatting sqref="D236">
    <cfRule type="containsText" dxfId="8175" priority="36" stopIfTrue="1" operator="containsText" text="Select or Enter other funder">
      <formula>NOT(ISERROR(SEARCH("Select or Enter other funder",D236)))</formula>
    </cfRule>
  </conditionalFormatting>
  <conditionalFormatting sqref="D234">
    <cfRule type="containsText" dxfId="8174" priority="35" stopIfTrue="1" operator="containsText" text="Select or Enter other funder">
      <formula>NOT(ISERROR(SEARCH("Select or Enter other funder",D234)))</formula>
    </cfRule>
  </conditionalFormatting>
  <conditionalFormatting sqref="H234">
    <cfRule type="expression" dxfId="8173" priority="34" stopIfTrue="1">
      <formula>$D234="Select or Enter Other funder"</formula>
    </cfRule>
  </conditionalFormatting>
  <conditionalFormatting sqref="J234">
    <cfRule type="expression" dxfId="8172" priority="33" stopIfTrue="1">
      <formula>$D234="Select or Enter Other funder"</formula>
    </cfRule>
  </conditionalFormatting>
  <conditionalFormatting sqref="L234">
    <cfRule type="expression" dxfId="8171" priority="32" stopIfTrue="1">
      <formula>$D234="Select or Enter Other funder"</formula>
    </cfRule>
  </conditionalFormatting>
  <conditionalFormatting sqref="F236">
    <cfRule type="expression" dxfId="8170" priority="31" stopIfTrue="1">
      <formula>$D236="Select or Enter Other funder"</formula>
    </cfRule>
  </conditionalFormatting>
  <conditionalFormatting sqref="H236">
    <cfRule type="expression" dxfId="8169" priority="30" stopIfTrue="1">
      <formula>$D236="Select or Enter Other funder"</formula>
    </cfRule>
  </conditionalFormatting>
  <conditionalFormatting sqref="J236">
    <cfRule type="expression" dxfId="8168" priority="29" stopIfTrue="1">
      <formula>$D236="Select or Enter Other funder"</formula>
    </cfRule>
  </conditionalFormatting>
  <conditionalFormatting sqref="L236">
    <cfRule type="expression" dxfId="8167" priority="28" stopIfTrue="1">
      <formula>$D236="Select or Enter Other funder"</formula>
    </cfRule>
  </conditionalFormatting>
  <conditionalFormatting sqref="F238">
    <cfRule type="expression" dxfId="8166" priority="27" stopIfTrue="1">
      <formula>$D238="Select or Enter Other funder"</formula>
    </cfRule>
  </conditionalFormatting>
  <conditionalFormatting sqref="H238">
    <cfRule type="expression" dxfId="8165" priority="26" stopIfTrue="1">
      <formula>$D238="Select or Enter Other funder"</formula>
    </cfRule>
  </conditionalFormatting>
  <conditionalFormatting sqref="J238">
    <cfRule type="expression" dxfId="8164" priority="25" stopIfTrue="1">
      <formula>$D238="Select or Enter Other funder"</formula>
    </cfRule>
  </conditionalFormatting>
  <conditionalFormatting sqref="L238">
    <cfRule type="expression" dxfId="8163" priority="24" stopIfTrue="1">
      <formula>$D238="Select or Enter Other funder"</formula>
    </cfRule>
  </conditionalFormatting>
  <conditionalFormatting sqref="N236">
    <cfRule type="expression" dxfId="8162" priority="21" stopIfTrue="1">
      <formula>$D236="Select or Enter Other funder"</formula>
    </cfRule>
  </conditionalFormatting>
  <conditionalFormatting sqref="N236">
    <cfRule type="notContainsBlanks" dxfId="8161" priority="22" stopIfTrue="1">
      <formula>LEN(TRIM(N236))&gt;0</formula>
    </cfRule>
  </conditionalFormatting>
  <conditionalFormatting sqref="N236">
    <cfRule type="expression" dxfId="8160" priority="23">
      <formula>$W236&gt;0</formula>
    </cfRule>
  </conditionalFormatting>
  <conditionalFormatting sqref="N238">
    <cfRule type="expression" dxfId="8159" priority="18" stopIfTrue="1">
      <formula>$D238="Select or Enter Other funder"</formula>
    </cfRule>
  </conditionalFormatting>
  <conditionalFormatting sqref="N238">
    <cfRule type="notContainsBlanks" dxfId="8158" priority="19" stopIfTrue="1">
      <formula>LEN(TRIM(N238))&gt;0</formula>
    </cfRule>
  </conditionalFormatting>
  <conditionalFormatting sqref="N238">
    <cfRule type="expression" dxfId="8157" priority="20">
      <formula>$W238&gt;0</formula>
    </cfRule>
  </conditionalFormatting>
  <conditionalFormatting sqref="S234">
    <cfRule type="expression" dxfId="8156" priority="17" stopIfTrue="1">
      <formula>$D234="Select or Enter Other funder"</formula>
    </cfRule>
  </conditionalFormatting>
  <conditionalFormatting sqref="T234">
    <cfRule type="expression" dxfId="8155" priority="16" stopIfTrue="1">
      <formula>$D234="Select or Enter Other funder"</formula>
    </cfRule>
  </conditionalFormatting>
  <conditionalFormatting sqref="U234">
    <cfRule type="expression" dxfId="8154" priority="15" stopIfTrue="1">
      <formula>$D234="Select or Enter Other funder"</formula>
    </cfRule>
  </conditionalFormatting>
  <conditionalFormatting sqref="U236">
    <cfRule type="expression" dxfId="8153" priority="14" stopIfTrue="1">
      <formula>$D236="Select or Enter Other funder"</formula>
    </cfRule>
  </conditionalFormatting>
  <conditionalFormatting sqref="T236">
    <cfRule type="expression" dxfId="8152" priority="13" stopIfTrue="1">
      <formula>$D236="Select or Enter Other funder"</formula>
    </cfRule>
  </conditionalFormatting>
  <conditionalFormatting sqref="S236">
    <cfRule type="expression" dxfId="8151" priority="12" stopIfTrue="1">
      <formula>$D236="Select or Enter Other funder"</formula>
    </cfRule>
  </conditionalFormatting>
  <conditionalFormatting sqref="R236">
    <cfRule type="expression" dxfId="8150" priority="11" stopIfTrue="1">
      <formula>$D236="Select or Enter Other funder"</formula>
    </cfRule>
  </conditionalFormatting>
  <conditionalFormatting sqref="R238">
    <cfRule type="expression" dxfId="8149" priority="10" stopIfTrue="1">
      <formula>$D238="Select or Enter Other funder"</formula>
    </cfRule>
  </conditionalFormatting>
  <conditionalFormatting sqref="S238">
    <cfRule type="expression" dxfId="8148" priority="9" stopIfTrue="1">
      <formula>$D238="Select or Enter Other funder"</formula>
    </cfRule>
  </conditionalFormatting>
  <conditionalFormatting sqref="T238">
    <cfRule type="expression" dxfId="8147" priority="8" stopIfTrue="1">
      <formula>$D238="Select or Enter Other funder"</formula>
    </cfRule>
  </conditionalFormatting>
  <conditionalFormatting sqref="U238">
    <cfRule type="expression" dxfId="8146" priority="7" stopIfTrue="1">
      <formula>$D238="Select or Enter Other funder"</formula>
    </cfRule>
  </conditionalFormatting>
  <conditionalFormatting sqref="V236">
    <cfRule type="expression" dxfId="8145" priority="5" stopIfTrue="1">
      <formula>$Z$261&lt;21</formula>
    </cfRule>
  </conditionalFormatting>
  <conditionalFormatting sqref="V236">
    <cfRule type="expression" dxfId="8144" priority="6" stopIfTrue="1">
      <formula>$D236="Select or Enter Other funder"</formula>
    </cfRule>
  </conditionalFormatting>
  <conditionalFormatting sqref="V238">
    <cfRule type="expression" dxfId="8143" priority="3" stopIfTrue="1">
      <formula>$Z$261&lt;21</formula>
    </cfRule>
  </conditionalFormatting>
  <conditionalFormatting sqref="V238">
    <cfRule type="expression" dxfId="8142" priority="4" stopIfTrue="1">
      <formula>$D238="Select or Enter Other funder"</formula>
    </cfRule>
  </conditionalFormatting>
  <conditionalFormatting sqref="N249">
    <cfRule type="containsText" dxfId="8141" priority="2" stopIfTrue="1" operator="containsText" text="Select work type -">
      <formula>NOT(ISERROR(SEARCH("Select work type -",N249)))</formula>
    </cfRule>
  </conditionalFormatting>
  <conditionalFormatting sqref="N247">
    <cfRule type="containsText" dxfId="8140" priority="1" stopIfTrue="1" operator="containsText" text="Select work type -">
      <formula>NOT(ISERROR(SEARCH("Select work type -",N247)))</formula>
    </cfRule>
  </conditionalFormatting>
  <dataValidations count="6">
    <dataValidation type="list" allowBlank="1" showInputMessage="1" showErrorMessage="1" sqref="P37 P39 P41 P43 P45 P49 P51 P53 P55 P59 P61 P63 P65 P47 P57 P69 P71 P73 P75 P67 P79 P81 P83 P85 P77">
      <formula1>TASK</formula1>
    </dataValidation>
    <dataValidation type="list" allowBlank="1" showInputMessage="1" sqref="J11">
      <formula1>Year</formula1>
    </dataValidation>
    <dataValidation type="list" allowBlank="1" showInputMessage="1" showErrorMessage="1" sqref="N249 N251 N247">
      <formula1>NON_PROJECT_WORK</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6 N28 N24">
      <formula1>LEAVE</formula1>
    </dataValidation>
    <dataValidation type="list" allowBlank="1" showInputMessage="1" sqref="D11:E11">
      <formula1>Month</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2'!D11="December",  "January", VLOOKUP('Month 2'!D11,List!$B$3:$D$14,3,FALSE))</f>
        <v>September</v>
      </c>
      <c r="E11" s="158"/>
      <c r="F11" s="160"/>
      <c r="G11" s="32"/>
      <c r="H11" s="32" t="s">
        <v>95</v>
      </c>
      <c r="I11" s="33"/>
      <c r="J11" s="157">
        <f>IF('Month 2'!D11="December", 'Month 2'!J11+1, 'Month 2'!J11)</f>
        <v>2022</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44805</v>
      </c>
      <c r="S21" s="199">
        <f>DATE(YEAR(R21),MONTH(R21),DAY(R21)+7)</f>
        <v>44812</v>
      </c>
      <c r="T21" s="199">
        <f t="shared" ref="T21:V21" si="0">DATE(YEAR(S21),MONTH(S21),DAY(S21)+7)</f>
        <v>44819</v>
      </c>
      <c r="U21" s="199">
        <f t="shared" si="0"/>
        <v>44826</v>
      </c>
      <c r="V21" s="199">
        <f t="shared" si="0"/>
        <v>44833</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44811</v>
      </c>
      <c r="S22" s="199">
        <f>DATE(YEAR(S21),MONTH(S21),DAY(S21)+6)</f>
        <v>44818</v>
      </c>
      <c r="T22" s="199">
        <f>DATE(YEAR(T21),MONTH(T21),DAY(T21)+6)</f>
        <v>44825</v>
      </c>
      <c r="U22" s="199">
        <f>DATE(YEAR(U21),MONTH(U21),DAY(U21)+6)</f>
        <v>44832</v>
      </c>
      <c r="V22" s="199">
        <f>$Z$260</f>
        <v>44834</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44805</v>
      </c>
      <c r="S34" s="199">
        <f t="shared" ref="S34:V34" si="1">S$21</f>
        <v>44812</v>
      </c>
      <c r="T34" s="199">
        <f t="shared" si="1"/>
        <v>44819</v>
      </c>
      <c r="U34" s="199">
        <f t="shared" si="1"/>
        <v>44826</v>
      </c>
      <c r="V34" s="199">
        <f t="shared" si="1"/>
        <v>44833</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44811</v>
      </c>
      <c r="S35" s="199">
        <f t="shared" ref="S35:V35" si="2">S$22</f>
        <v>44818</v>
      </c>
      <c r="T35" s="199">
        <f t="shared" si="2"/>
        <v>44825</v>
      </c>
      <c r="U35" s="199">
        <f t="shared" si="2"/>
        <v>44832</v>
      </c>
      <c r="V35" s="199">
        <f t="shared" si="2"/>
        <v>44834</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44805</v>
      </c>
      <c r="S91" s="199">
        <f t="shared" ref="S91:V91" si="3">S$21</f>
        <v>44812</v>
      </c>
      <c r="T91" s="199">
        <f t="shared" si="3"/>
        <v>44819</v>
      </c>
      <c r="U91" s="199">
        <f t="shared" si="3"/>
        <v>44826</v>
      </c>
      <c r="V91" s="199">
        <f t="shared" si="3"/>
        <v>44833</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44811</v>
      </c>
      <c r="S92" s="199">
        <f t="shared" ref="S92:V92" si="4">S$22</f>
        <v>44818</v>
      </c>
      <c r="T92" s="199">
        <f t="shared" si="4"/>
        <v>44825</v>
      </c>
      <c r="U92" s="199">
        <f t="shared" si="4"/>
        <v>44832</v>
      </c>
      <c r="V92" s="199">
        <f t="shared" si="4"/>
        <v>44834</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44805</v>
      </c>
      <c r="S218" s="199">
        <f t="shared" ref="S218:V218" si="61">S$21</f>
        <v>44812</v>
      </c>
      <c r="T218" s="199">
        <f t="shared" si="61"/>
        <v>44819</v>
      </c>
      <c r="U218" s="199">
        <f t="shared" si="61"/>
        <v>44826</v>
      </c>
      <c r="V218" s="199">
        <f t="shared" si="61"/>
        <v>44833</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44811</v>
      </c>
      <c r="S219" s="199">
        <f t="shared" ref="S219:V219" si="62">S$22</f>
        <v>44818</v>
      </c>
      <c r="T219" s="199">
        <f t="shared" si="62"/>
        <v>44825</v>
      </c>
      <c r="U219" s="199">
        <f t="shared" si="62"/>
        <v>44832</v>
      </c>
      <c r="V219" s="199">
        <f t="shared" si="62"/>
        <v>44834</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44805</v>
      </c>
      <c r="S231" s="199">
        <f t="shared" ref="S231:V231" si="63">S$21</f>
        <v>44812</v>
      </c>
      <c r="T231" s="199">
        <f t="shared" si="63"/>
        <v>44819</v>
      </c>
      <c r="U231" s="199">
        <f t="shared" si="63"/>
        <v>44826</v>
      </c>
      <c r="V231" s="199">
        <f t="shared" si="63"/>
        <v>44833</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44811</v>
      </c>
      <c r="S232" s="199">
        <f t="shared" ref="S232:V232" si="64">S$22</f>
        <v>44818</v>
      </c>
      <c r="T232" s="199">
        <f t="shared" si="64"/>
        <v>44825</v>
      </c>
      <c r="U232" s="199">
        <f t="shared" si="64"/>
        <v>44832</v>
      </c>
      <c r="V232" s="199">
        <f t="shared" si="64"/>
        <v>44834</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44805</v>
      </c>
      <c r="S244" s="199">
        <f t="shared" ref="S244:V244" si="65">S$21</f>
        <v>44812</v>
      </c>
      <c r="T244" s="199">
        <f t="shared" si="65"/>
        <v>44819</v>
      </c>
      <c r="U244" s="199">
        <f t="shared" si="65"/>
        <v>44826</v>
      </c>
      <c r="V244" s="199">
        <f t="shared" si="65"/>
        <v>44833</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44811</v>
      </c>
      <c r="S245" s="199">
        <f t="shared" ref="S245:V245" si="66">S$22</f>
        <v>44818</v>
      </c>
      <c r="T245" s="199">
        <f t="shared" si="66"/>
        <v>44825</v>
      </c>
      <c r="U245" s="199">
        <f t="shared" si="66"/>
        <v>44832</v>
      </c>
      <c r="V245" s="199">
        <f t="shared" si="66"/>
        <v>44834</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44805</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44834</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22</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September</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2022</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September</v>
      </c>
      <c r="C293" s="146"/>
      <c r="D293" s="106">
        <f>J11</f>
        <v>2022</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8139" priority="86" stopIfTrue="1">
      <formula>$Z$261&lt;21</formula>
    </cfRule>
  </conditionalFormatting>
  <conditionalFormatting sqref="D184">
    <cfRule type="containsText" dxfId="8138" priority="813" stopIfTrue="1" operator="containsText" text="- Select EU funder -">
      <formula>NOT(ISERROR(SEARCH("- Select EU funder -",D184)))</formula>
    </cfRule>
  </conditionalFormatting>
  <conditionalFormatting sqref="D221">
    <cfRule type="containsText" dxfId="8137" priority="812" stopIfTrue="1" operator="containsText" text="Select or Enter US federal funder">
      <formula>NOT(ISERROR(SEARCH("Select or Enter US federal funder",D221)))</formula>
    </cfRule>
  </conditionalFormatting>
  <conditionalFormatting sqref="D223">
    <cfRule type="containsText" dxfId="8136" priority="811" stopIfTrue="1" operator="containsText" text="Select or Enter US federal funder">
      <formula>NOT(ISERROR(SEARCH("Select or Enter US federal funder",D223)))</formula>
    </cfRule>
  </conditionalFormatting>
  <conditionalFormatting sqref="D225">
    <cfRule type="containsText" dxfId="8135" priority="810" stopIfTrue="1" operator="containsText" text="Select or Enter US federal funder">
      <formula>NOT(ISERROR(SEARCH("Select or Enter US federal funder",D225)))</formula>
    </cfRule>
  </conditionalFormatting>
  <conditionalFormatting sqref="D238">
    <cfRule type="containsText" dxfId="8134" priority="809" stopIfTrue="1" operator="containsText" text="Select or Enter other funder">
      <formula>NOT(ISERROR(SEARCH("Select or Enter other funder",D238)))</formula>
    </cfRule>
  </conditionalFormatting>
  <conditionalFormatting sqref="D77">
    <cfRule type="containsText" dxfId="8133" priority="807" stopIfTrue="1" operator="containsText" text="- Select UKRI funder -">
      <formula>NOT(ISERROR(SEARCH("- Select UKRI funder -",D77)))</formula>
    </cfRule>
  </conditionalFormatting>
  <conditionalFormatting sqref="F77">
    <cfRule type="expression" dxfId="8132" priority="806" stopIfTrue="1">
      <formula>$D77="- Select UKRI funder -"</formula>
    </cfRule>
  </conditionalFormatting>
  <conditionalFormatting sqref="R26">
    <cfRule type="expression" dxfId="8131" priority="805">
      <formula>N26="- Select type of leave -"</formula>
    </cfRule>
  </conditionalFormatting>
  <conditionalFormatting sqref="S26">
    <cfRule type="expression" dxfId="8130" priority="804">
      <formula>N26="- Select type of leave -"</formula>
    </cfRule>
  </conditionalFormatting>
  <conditionalFormatting sqref="T26">
    <cfRule type="expression" dxfId="8129" priority="803">
      <formula>N26="- Select type of leave -"</formula>
    </cfRule>
  </conditionalFormatting>
  <conditionalFormatting sqref="U26">
    <cfRule type="expression" dxfId="8128" priority="802">
      <formula>N26="- Select type of leave -"</formula>
    </cfRule>
  </conditionalFormatting>
  <conditionalFormatting sqref="R28">
    <cfRule type="expression" dxfId="8127" priority="801">
      <formula>N28="- Select type of leave -"</formula>
    </cfRule>
  </conditionalFormatting>
  <conditionalFormatting sqref="S28">
    <cfRule type="expression" dxfId="8126" priority="800">
      <formula>N28="- Select type of leave -"</formula>
    </cfRule>
  </conditionalFormatting>
  <conditionalFormatting sqref="T28">
    <cfRule type="expression" dxfId="8125" priority="799">
      <formula>N28="- Select type of leave -"</formula>
    </cfRule>
  </conditionalFormatting>
  <conditionalFormatting sqref="U28">
    <cfRule type="expression" dxfId="8124" priority="798">
      <formula>N28="- Select type of leave -"</formula>
    </cfRule>
  </conditionalFormatting>
  <conditionalFormatting sqref="V28">
    <cfRule type="expression" dxfId="8123" priority="797">
      <formula>N28="- Select type of leave -"</formula>
    </cfRule>
  </conditionalFormatting>
  <conditionalFormatting sqref="R24">
    <cfRule type="expression" dxfId="8122" priority="796">
      <formula>N24="- Select type of leave -"</formula>
    </cfRule>
  </conditionalFormatting>
  <conditionalFormatting sqref="S24">
    <cfRule type="expression" dxfId="8121" priority="795">
      <formula>N24="- Select type of leave -"</formula>
    </cfRule>
  </conditionalFormatting>
  <conditionalFormatting sqref="T24">
    <cfRule type="expression" dxfId="8120" priority="794">
      <formula>N24="- Select type of leave -"</formula>
    </cfRule>
  </conditionalFormatting>
  <conditionalFormatting sqref="U24">
    <cfRule type="expression" dxfId="8119" priority="793">
      <formula>N24="- Select type of leave -"</formula>
    </cfRule>
  </conditionalFormatting>
  <conditionalFormatting sqref="V24">
    <cfRule type="expression" dxfId="8118" priority="792">
      <formula>N24="- Select type of leave -"</formula>
    </cfRule>
  </conditionalFormatting>
  <conditionalFormatting sqref="P26">
    <cfRule type="containsText" dxfId="8117" priority="790" operator="containsText" text="- Select type of leave -">
      <formula>NOT(ISERROR(SEARCH("- Select type of leave -",P26)))</formula>
    </cfRule>
  </conditionalFormatting>
  <conditionalFormatting sqref="O26">
    <cfRule type="containsText" dxfId="8116" priority="789" operator="containsText" text="- Select type of leave -">
      <formula>NOT(ISERROR(SEARCH("- Select type of leave -",O26)))</formula>
    </cfRule>
  </conditionalFormatting>
  <conditionalFormatting sqref="P24">
    <cfRule type="containsText" dxfId="8115" priority="788" operator="containsText" text="- Select type of leave -">
      <formula>NOT(ISERROR(SEARCH("- Select type of leave -",P24)))</formula>
    </cfRule>
  </conditionalFormatting>
  <conditionalFormatting sqref="O24">
    <cfRule type="containsText" dxfId="8114" priority="787" operator="containsText" text="- Select type of leave -">
      <formula>NOT(ISERROR(SEARCH("- Select type of leave -",O24)))</formula>
    </cfRule>
  </conditionalFormatting>
  <conditionalFormatting sqref="P28">
    <cfRule type="containsText" dxfId="8113" priority="786" operator="containsText" text="- Select type of leave -">
      <formula>NOT(ISERROR(SEARCH("- Select type of leave -",P28)))</formula>
    </cfRule>
  </conditionalFormatting>
  <conditionalFormatting sqref="O28">
    <cfRule type="containsText" dxfId="8112" priority="785" operator="containsText" text="- Select type of leave -">
      <formula>NOT(ISERROR(SEARCH("- Select type of leave -",O28)))</formula>
    </cfRule>
  </conditionalFormatting>
  <conditionalFormatting sqref="N37">
    <cfRule type="expression" dxfId="8111" priority="782" stopIfTrue="1">
      <formula>$D$37="- Select UKRI funder -"</formula>
    </cfRule>
  </conditionalFormatting>
  <conditionalFormatting sqref="N37">
    <cfRule type="notContainsBlanks" dxfId="8110" priority="783" stopIfTrue="1">
      <formula>LEN(TRIM(N37))&gt;0</formula>
    </cfRule>
  </conditionalFormatting>
  <conditionalFormatting sqref="N37">
    <cfRule type="expression" dxfId="8109" priority="784">
      <formula>$W37&gt;0</formula>
    </cfRule>
  </conditionalFormatting>
  <conditionalFormatting sqref="H77">
    <cfRule type="expression" dxfId="8108" priority="781" stopIfTrue="1">
      <formula>$D77="- Select UKRI funder -"</formula>
    </cfRule>
  </conditionalFormatting>
  <conditionalFormatting sqref="J77">
    <cfRule type="expression" dxfId="8107" priority="780" stopIfTrue="1">
      <formula>$D77="- Select UKRI funder -"</formula>
    </cfRule>
  </conditionalFormatting>
  <conditionalFormatting sqref="L77">
    <cfRule type="expression" dxfId="8106" priority="779" stopIfTrue="1">
      <formula>$D77="- Select UKRI funder -"</formula>
    </cfRule>
  </conditionalFormatting>
  <conditionalFormatting sqref="D67">
    <cfRule type="containsText" dxfId="8105" priority="778" stopIfTrue="1" operator="containsText" text="- Select UKRI funder -">
      <formula>NOT(ISERROR(SEARCH("- Select UKRI funder -",D67)))</formula>
    </cfRule>
  </conditionalFormatting>
  <conditionalFormatting sqref="D57">
    <cfRule type="containsText" dxfId="8104" priority="777" stopIfTrue="1" operator="containsText" text="- Select UKRI funder -">
      <formula>NOT(ISERROR(SEARCH("- Select UKRI funder -",D57)))</formula>
    </cfRule>
  </conditionalFormatting>
  <conditionalFormatting sqref="D47">
    <cfRule type="containsText" dxfId="8103" priority="776" stopIfTrue="1" operator="containsText" text="- Select UKRI funder -">
      <formula>NOT(ISERROR(SEARCH("- Select UKRI funder -",D47)))</formula>
    </cfRule>
  </conditionalFormatting>
  <conditionalFormatting sqref="D37">
    <cfRule type="containsText" dxfId="8102" priority="775" stopIfTrue="1" operator="containsText" text="- Select UKRI funder -">
      <formula>NOT(ISERROR(SEARCH("- Select UKRI funder -",D37)))</formula>
    </cfRule>
  </conditionalFormatting>
  <conditionalFormatting sqref="F67">
    <cfRule type="expression" dxfId="8101" priority="774" stopIfTrue="1">
      <formula>$D67="- Select UKRI funder -"</formula>
    </cfRule>
  </conditionalFormatting>
  <conditionalFormatting sqref="F57">
    <cfRule type="expression" dxfId="8100" priority="773" stopIfTrue="1">
      <formula>$D57="- Select UKRI funder -"</formula>
    </cfRule>
  </conditionalFormatting>
  <conditionalFormatting sqref="F47">
    <cfRule type="expression" dxfId="8099" priority="772" stopIfTrue="1">
      <formula>$D47="- Select UKRI funder -"</formula>
    </cfRule>
  </conditionalFormatting>
  <conditionalFormatting sqref="F37">
    <cfRule type="expression" dxfId="8098" priority="771" stopIfTrue="1">
      <formula>$D37="- Select UKRI funder -"</formula>
    </cfRule>
  </conditionalFormatting>
  <conditionalFormatting sqref="H37">
    <cfRule type="expression" dxfId="8097" priority="770" stopIfTrue="1">
      <formula>$D37="- Select UKRI funder -"</formula>
    </cfRule>
  </conditionalFormatting>
  <conditionalFormatting sqref="H47">
    <cfRule type="expression" dxfId="8096" priority="769" stopIfTrue="1">
      <formula>$D47="- Select UKRI funder -"</formula>
    </cfRule>
  </conditionalFormatting>
  <conditionalFormatting sqref="H57">
    <cfRule type="expression" dxfId="8095" priority="768" stopIfTrue="1">
      <formula>$D57="- Select UKRI funder -"</formula>
    </cfRule>
  </conditionalFormatting>
  <conditionalFormatting sqref="H67">
    <cfRule type="expression" dxfId="8094" priority="767" stopIfTrue="1">
      <formula>$D67="- Select UKRI funder -"</formula>
    </cfRule>
  </conditionalFormatting>
  <conditionalFormatting sqref="J67">
    <cfRule type="expression" dxfId="8093" priority="766" stopIfTrue="1">
      <formula>$D67="- Select UKRI funder -"</formula>
    </cfRule>
  </conditionalFormatting>
  <conditionalFormatting sqref="J57">
    <cfRule type="expression" dxfId="8092" priority="765" stopIfTrue="1">
      <formula>$D57="- Select UKRI funder -"</formula>
    </cfRule>
  </conditionalFormatting>
  <conditionalFormatting sqref="J47">
    <cfRule type="expression" dxfId="8091" priority="764" stopIfTrue="1">
      <formula>$D47="- Select UKRI funder -"</formula>
    </cfRule>
  </conditionalFormatting>
  <conditionalFormatting sqref="J37">
    <cfRule type="expression" dxfId="8090" priority="763" stopIfTrue="1">
      <formula>$D37="- Select UKRI funder -"</formula>
    </cfRule>
  </conditionalFormatting>
  <conditionalFormatting sqref="L37">
    <cfRule type="expression" dxfId="8089" priority="762" stopIfTrue="1">
      <formula>$D37="- Select UKRI funder -"</formula>
    </cfRule>
  </conditionalFormatting>
  <conditionalFormatting sqref="L47">
    <cfRule type="expression" dxfId="8088" priority="761" stopIfTrue="1">
      <formula>$D47="- Select UKRI funder -"</formula>
    </cfRule>
  </conditionalFormatting>
  <conditionalFormatting sqref="L57">
    <cfRule type="expression" dxfId="8087" priority="760" stopIfTrue="1">
      <formula>$D57="- Select UKRI funder -"</formula>
    </cfRule>
  </conditionalFormatting>
  <conditionalFormatting sqref="L67">
    <cfRule type="expression" dxfId="8086" priority="759" stopIfTrue="1">
      <formula>$D67="- Select UKRI funder -"</formula>
    </cfRule>
  </conditionalFormatting>
  <conditionalFormatting sqref="P37">
    <cfRule type="expression" dxfId="8085" priority="731" stopIfTrue="1">
      <formula>$D$37="- Select UKRI funder -"</formula>
    </cfRule>
    <cfRule type="notContainsBlanks" dxfId="8084" priority="758" stopIfTrue="1">
      <formula>LEN(TRIM(P37))&gt;0</formula>
    </cfRule>
  </conditionalFormatting>
  <conditionalFormatting sqref="F184">
    <cfRule type="expression" dxfId="8083" priority="757" stopIfTrue="1">
      <formula>$D184="- Select EU funder -"</formula>
    </cfRule>
  </conditionalFormatting>
  <conditionalFormatting sqref="H184">
    <cfRule type="expression" dxfId="8082" priority="756" stopIfTrue="1">
      <formula>$D184="- Select EU funder -"</formula>
    </cfRule>
  </conditionalFormatting>
  <conditionalFormatting sqref="J184">
    <cfRule type="expression" dxfId="8081" priority="755" stopIfTrue="1">
      <formula>$D184="- Select EU funder -"</formula>
    </cfRule>
  </conditionalFormatting>
  <conditionalFormatting sqref="L184">
    <cfRule type="expression" dxfId="8080" priority="754" stopIfTrue="1">
      <formula>$D184="- Select EU funder -"</formula>
    </cfRule>
  </conditionalFormatting>
  <conditionalFormatting sqref="D154">
    <cfRule type="containsText" dxfId="8079" priority="753" stopIfTrue="1" operator="containsText" text="- Select EU funder -">
      <formula>NOT(ISERROR(SEARCH("- Select EU funder -",D154)))</formula>
    </cfRule>
  </conditionalFormatting>
  <conditionalFormatting sqref="D124">
    <cfRule type="containsText" dxfId="8078" priority="752" stopIfTrue="1" operator="containsText" text="- Select EU funder -">
      <formula>NOT(ISERROR(SEARCH("- Select EU funder -",D124)))</formula>
    </cfRule>
  </conditionalFormatting>
  <conditionalFormatting sqref="D94">
    <cfRule type="containsText" dxfId="8077" priority="751" stopIfTrue="1" operator="containsText" text="- Select EU funder -">
      <formula>NOT(ISERROR(SEARCH("- Select EU funder -",D94)))</formula>
    </cfRule>
  </conditionalFormatting>
  <conditionalFormatting sqref="F94">
    <cfRule type="expression" dxfId="8076" priority="750" stopIfTrue="1">
      <formula>$D94="- Select EU funder -"</formula>
    </cfRule>
  </conditionalFormatting>
  <conditionalFormatting sqref="F124">
    <cfRule type="expression" dxfId="8075" priority="749" stopIfTrue="1">
      <formula>$D124="- Select EU funder -"</formula>
    </cfRule>
  </conditionalFormatting>
  <conditionalFormatting sqref="F154">
    <cfRule type="expression" dxfId="8074" priority="748" stopIfTrue="1">
      <formula>$D154="- Select EU funder -"</formula>
    </cfRule>
  </conditionalFormatting>
  <conditionalFormatting sqref="H94">
    <cfRule type="expression" dxfId="8073" priority="747" stopIfTrue="1">
      <formula>$D94="- Select EU funder -"</formula>
    </cfRule>
  </conditionalFormatting>
  <conditionalFormatting sqref="H124">
    <cfRule type="expression" dxfId="8072" priority="746" stopIfTrue="1">
      <formula>$D124="- Select EU funder -"</formula>
    </cfRule>
  </conditionalFormatting>
  <conditionalFormatting sqref="H154">
    <cfRule type="expression" dxfId="8071" priority="745" stopIfTrue="1">
      <formula>$D154="- Select EU funder -"</formula>
    </cfRule>
  </conditionalFormatting>
  <conditionalFormatting sqref="J94">
    <cfRule type="expression" dxfId="8070" priority="744" stopIfTrue="1">
      <formula>$D94="- Select EU funder -"</formula>
    </cfRule>
  </conditionalFormatting>
  <conditionalFormatting sqref="J124">
    <cfRule type="expression" dxfId="8069" priority="743" stopIfTrue="1">
      <formula>$D124="- Select EU funder -"</formula>
    </cfRule>
  </conditionalFormatting>
  <conditionalFormatting sqref="J154">
    <cfRule type="expression" dxfId="8068" priority="742" stopIfTrue="1">
      <formula>$D154="- Select EU funder -"</formula>
    </cfRule>
  </conditionalFormatting>
  <conditionalFormatting sqref="L94">
    <cfRule type="expression" dxfId="8067" priority="741" stopIfTrue="1">
      <formula>$D94="- Select EU funder -"</formula>
    </cfRule>
  </conditionalFormatting>
  <conditionalFormatting sqref="L124">
    <cfRule type="expression" dxfId="8066" priority="740" stopIfTrue="1">
      <formula>$D124="- Select EU funder -"</formula>
    </cfRule>
  </conditionalFormatting>
  <conditionalFormatting sqref="L154">
    <cfRule type="expression" dxfId="8065" priority="739" stopIfTrue="1">
      <formula>$D154="- Select EU funder -"</formula>
    </cfRule>
  </conditionalFormatting>
  <conditionalFormatting sqref="P47">
    <cfRule type="expression" dxfId="8064" priority="737" stopIfTrue="1">
      <formula>$D$47="- Select UKRI funder -"</formula>
    </cfRule>
    <cfRule type="notContainsBlanks" dxfId="8063" priority="738" stopIfTrue="1">
      <formula>LEN(TRIM(P47))&gt;0</formula>
    </cfRule>
  </conditionalFormatting>
  <conditionalFormatting sqref="P57">
    <cfRule type="expression" dxfId="8062" priority="735" stopIfTrue="1">
      <formula>$D$57="- Select UKRI funder -"</formula>
    </cfRule>
    <cfRule type="notContainsBlanks" dxfId="8061" priority="736" stopIfTrue="1">
      <formula>LEN(TRIM(P57))&gt;0</formula>
    </cfRule>
  </conditionalFormatting>
  <conditionalFormatting sqref="P67">
    <cfRule type="expression" dxfId="8060" priority="733" stopIfTrue="1">
      <formula>$D$67="- Select UKRI funder -"</formula>
    </cfRule>
    <cfRule type="notContainsBlanks" dxfId="8059" priority="734" stopIfTrue="1">
      <formula>LEN(TRIM(P67))&gt;0</formula>
    </cfRule>
  </conditionalFormatting>
  <conditionalFormatting sqref="P77">
    <cfRule type="expression" dxfId="8058" priority="732" stopIfTrue="1">
      <formula>$D$77="- Select UKRI funder -"</formula>
    </cfRule>
    <cfRule type="notContainsBlanks" dxfId="8057" priority="814" stopIfTrue="1">
      <formula>LEN(TRIM(P77))&gt;0</formula>
    </cfRule>
  </conditionalFormatting>
  <conditionalFormatting sqref="P79">
    <cfRule type="expression" dxfId="8056" priority="729" stopIfTrue="1">
      <formula>$D$77="- Select UKRI funder -"</formula>
    </cfRule>
    <cfRule type="notContainsBlanks" dxfId="8055" priority="730" stopIfTrue="1">
      <formula>LEN(TRIM(P79))&gt;0</formula>
    </cfRule>
  </conditionalFormatting>
  <conditionalFormatting sqref="P81">
    <cfRule type="expression" dxfId="8054" priority="727" stopIfTrue="1">
      <formula>$D$77="- Select UKRI funder -"</formula>
    </cfRule>
    <cfRule type="notContainsBlanks" dxfId="8053" priority="728" stopIfTrue="1">
      <formula>LEN(TRIM(P81))&gt;0</formula>
    </cfRule>
  </conditionalFormatting>
  <conditionalFormatting sqref="P83">
    <cfRule type="expression" dxfId="8052" priority="725" stopIfTrue="1">
      <formula>$D$77="- Select UKRI funder -"</formula>
    </cfRule>
    <cfRule type="notContainsBlanks" dxfId="8051" priority="726" stopIfTrue="1">
      <formula>LEN(TRIM(P83))&gt;0</formula>
    </cfRule>
  </conditionalFormatting>
  <conditionalFormatting sqref="P85">
    <cfRule type="expression" dxfId="8050" priority="723" stopIfTrue="1">
      <formula>$D$77="- Select UKRI funder -"</formula>
    </cfRule>
    <cfRule type="notContainsBlanks" dxfId="8049" priority="724" stopIfTrue="1">
      <formula>LEN(TRIM(P85))&gt;0</formula>
    </cfRule>
  </conditionalFormatting>
  <conditionalFormatting sqref="P69">
    <cfRule type="expression" dxfId="8048" priority="721" stopIfTrue="1">
      <formula>$D$67="- Select UKRI funder -"</formula>
    </cfRule>
    <cfRule type="notContainsBlanks" dxfId="8047" priority="722" stopIfTrue="1">
      <formula>LEN(TRIM(P69))&gt;0</formula>
    </cfRule>
  </conditionalFormatting>
  <conditionalFormatting sqref="P71">
    <cfRule type="expression" dxfId="8046" priority="719" stopIfTrue="1">
      <formula>$D$67="- Select UKRI funder -"</formula>
    </cfRule>
    <cfRule type="notContainsBlanks" dxfId="8045" priority="720" stopIfTrue="1">
      <formula>LEN(TRIM(P71))&gt;0</formula>
    </cfRule>
  </conditionalFormatting>
  <conditionalFormatting sqref="P73">
    <cfRule type="expression" dxfId="8044" priority="717" stopIfTrue="1">
      <formula>$D$67="- Select UKRI funder -"</formula>
    </cfRule>
    <cfRule type="notContainsBlanks" dxfId="8043" priority="718" stopIfTrue="1">
      <formula>LEN(TRIM(P73))&gt;0</formula>
    </cfRule>
  </conditionalFormatting>
  <conditionalFormatting sqref="P75">
    <cfRule type="expression" dxfId="8042" priority="715" stopIfTrue="1">
      <formula>$D$67="- Select UKRI funder -"</formula>
    </cfRule>
    <cfRule type="notContainsBlanks" dxfId="8041" priority="716" stopIfTrue="1">
      <formula>LEN(TRIM(P75))&gt;0</formula>
    </cfRule>
  </conditionalFormatting>
  <conditionalFormatting sqref="P59">
    <cfRule type="expression" dxfId="8040" priority="713" stopIfTrue="1">
      <formula>$D$57="- Select UKRI funder -"</formula>
    </cfRule>
    <cfRule type="notContainsBlanks" dxfId="8039" priority="714" stopIfTrue="1">
      <formula>LEN(TRIM(P59))&gt;0</formula>
    </cfRule>
  </conditionalFormatting>
  <conditionalFormatting sqref="P61">
    <cfRule type="expression" dxfId="8038" priority="711" stopIfTrue="1">
      <formula>$D$57="- Select UKRI funder -"</formula>
    </cfRule>
    <cfRule type="notContainsBlanks" dxfId="8037" priority="712" stopIfTrue="1">
      <formula>LEN(TRIM(P61))&gt;0</formula>
    </cfRule>
  </conditionalFormatting>
  <conditionalFormatting sqref="P63">
    <cfRule type="expression" dxfId="8036" priority="709" stopIfTrue="1">
      <formula>$D$57="- Select UKRI funder -"</formula>
    </cfRule>
    <cfRule type="notContainsBlanks" dxfId="8035" priority="710" stopIfTrue="1">
      <formula>LEN(TRIM(P63))&gt;0</formula>
    </cfRule>
  </conditionalFormatting>
  <conditionalFormatting sqref="P65">
    <cfRule type="expression" dxfId="8034" priority="707" stopIfTrue="1">
      <formula>$D$57="- Select UKRI funder -"</formula>
    </cfRule>
    <cfRule type="notContainsBlanks" dxfId="8033" priority="708" stopIfTrue="1">
      <formula>LEN(TRIM(P65))&gt;0</formula>
    </cfRule>
  </conditionalFormatting>
  <conditionalFormatting sqref="P49">
    <cfRule type="expression" dxfId="8032" priority="705" stopIfTrue="1">
      <formula>$D$47="- Select UKRI funder -"</formula>
    </cfRule>
    <cfRule type="notContainsBlanks" dxfId="8031" priority="706" stopIfTrue="1">
      <formula>LEN(TRIM(P49))&gt;0</formula>
    </cfRule>
  </conditionalFormatting>
  <conditionalFormatting sqref="P51">
    <cfRule type="expression" dxfId="8030" priority="703" stopIfTrue="1">
      <formula>$D$47="- Select UKRI funder -"</formula>
    </cfRule>
    <cfRule type="notContainsBlanks" dxfId="8029" priority="704" stopIfTrue="1">
      <formula>LEN(TRIM(P51))&gt;0</formula>
    </cfRule>
  </conditionalFormatting>
  <conditionalFormatting sqref="P53">
    <cfRule type="expression" dxfId="8028" priority="701" stopIfTrue="1">
      <formula>$D$47="- Select UKRI funder -"</formula>
    </cfRule>
    <cfRule type="notContainsBlanks" dxfId="8027" priority="702" stopIfTrue="1">
      <formula>LEN(TRIM(P53))&gt;0</formula>
    </cfRule>
  </conditionalFormatting>
  <conditionalFormatting sqref="P55">
    <cfRule type="expression" dxfId="8026" priority="699" stopIfTrue="1">
      <formula>$D$47="- Select UKRI funder -"</formula>
    </cfRule>
    <cfRule type="notContainsBlanks" dxfId="8025" priority="700" stopIfTrue="1">
      <formula>LEN(TRIM(P55))&gt;0</formula>
    </cfRule>
  </conditionalFormatting>
  <conditionalFormatting sqref="P39">
    <cfRule type="expression" dxfId="8024" priority="697" stopIfTrue="1">
      <formula>$D$37="- Select UKRI funder -"</formula>
    </cfRule>
    <cfRule type="notContainsBlanks" dxfId="8023" priority="698" stopIfTrue="1">
      <formula>LEN(TRIM(P39))&gt;0</formula>
    </cfRule>
  </conditionalFormatting>
  <conditionalFormatting sqref="P41">
    <cfRule type="expression" dxfId="8022" priority="695" stopIfTrue="1">
      <formula>$D$37="- Select UKRI funder -"</formula>
    </cfRule>
    <cfRule type="notContainsBlanks" dxfId="8021" priority="696" stopIfTrue="1">
      <formula>LEN(TRIM(P41))&gt;0</formula>
    </cfRule>
  </conditionalFormatting>
  <conditionalFormatting sqref="P43">
    <cfRule type="expression" dxfId="8020" priority="693" stopIfTrue="1">
      <formula>$D$37="- Select UKRI funder -"</formula>
    </cfRule>
    <cfRule type="notContainsBlanks" dxfId="8019" priority="694" stopIfTrue="1">
      <formula>LEN(TRIM(P43))&gt;0</formula>
    </cfRule>
  </conditionalFormatting>
  <conditionalFormatting sqref="P45">
    <cfRule type="expression" dxfId="8018" priority="691" stopIfTrue="1">
      <formula>$D$37="- Select UKRI funder -"</formula>
    </cfRule>
    <cfRule type="notContainsBlanks" dxfId="8017" priority="692" stopIfTrue="1">
      <formula>LEN(TRIM(P45))&gt;0</formula>
    </cfRule>
  </conditionalFormatting>
  <conditionalFormatting sqref="R47:V47">
    <cfRule type="expression" dxfId="8016" priority="791">
      <formula>$D$47="- Select UKRI funder -"</formula>
    </cfRule>
  </conditionalFormatting>
  <conditionalFormatting sqref="V49">
    <cfRule type="expression" dxfId="8015" priority="689" stopIfTrue="1">
      <formula>$Z$261&lt;21</formula>
    </cfRule>
  </conditionalFormatting>
  <conditionalFormatting sqref="R49:V49">
    <cfRule type="expression" dxfId="8014" priority="690">
      <formula>$D$47="- Select UKRI funder -"</formula>
    </cfRule>
  </conditionalFormatting>
  <conditionalFormatting sqref="V51">
    <cfRule type="expression" dxfId="8013" priority="687" stopIfTrue="1">
      <formula>$Z$261&lt;21</formula>
    </cfRule>
  </conditionalFormatting>
  <conditionalFormatting sqref="R51:V51">
    <cfRule type="expression" dxfId="8012" priority="688">
      <formula>$D$47="- Select UKRI funder -"</formula>
    </cfRule>
  </conditionalFormatting>
  <conditionalFormatting sqref="V53">
    <cfRule type="expression" dxfId="8011" priority="685" stopIfTrue="1">
      <formula>$Z$261&lt;21</formula>
    </cfRule>
  </conditionalFormatting>
  <conditionalFormatting sqref="R53:V53">
    <cfRule type="expression" dxfId="8010" priority="686">
      <formula>$D$47="- Select UKRI funder -"</formula>
    </cfRule>
  </conditionalFormatting>
  <conditionalFormatting sqref="V55">
    <cfRule type="expression" dxfId="8009" priority="683" stopIfTrue="1">
      <formula>$Z$261&lt;21</formula>
    </cfRule>
  </conditionalFormatting>
  <conditionalFormatting sqref="R55:V55">
    <cfRule type="expression" dxfId="8008" priority="684">
      <formula>$D$47="- Select UKRI funder -"</formula>
    </cfRule>
  </conditionalFormatting>
  <conditionalFormatting sqref="V37">
    <cfRule type="expression" dxfId="8007" priority="681" stopIfTrue="1">
      <formula>$Z$261&lt;21</formula>
    </cfRule>
  </conditionalFormatting>
  <conditionalFormatting sqref="R37:V37">
    <cfRule type="expression" dxfId="8006" priority="682">
      <formula>$D$37="- Select UKRI funder -"</formula>
    </cfRule>
  </conditionalFormatting>
  <conditionalFormatting sqref="V39">
    <cfRule type="expression" dxfId="8005" priority="679" stopIfTrue="1">
      <formula>$Z$261&lt;21</formula>
    </cfRule>
  </conditionalFormatting>
  <conditionalFormatting sqref="R39:V39">
    <cfRule type="expression" dxfId="8004" priority="680">
      <formula>$D$37="- Select UKRI funder -"</formula>
    </cfRule>
  </conditionalFormatting>
  <conditionalFormatting sqref="V41">
    <cfRule type="expression" dxfId="8003" priority="677" stopIfTrue="1">
      <formula>$Z$261&lt;21</formula>
    </cfRule>
  </conditionalFormatting>
  <conditionalFormatting sqref="R41:V41">
    <cfRule type="expression" dxfId="8002" priority="678">
      <formula>$D$37="- Select UKRI funder -"</formula>
    </cfRule>
  </conditionalFormatting>
  <conditionalFormatting sqref="V43">
    <cfRule type="expression" dxfId="8001" priority="675" stopIfTrue="1">
      <formula>$Z$261&lt;21</formula>
    </cfRule>
  </conditionalFormatting>
  <conditionalFormatting sqref="R43:V43">
    <cfRule type="expression" dxfId="8000" priority="676">
      <formula>$D$37="- Select UKRI funder -"</formula>
    </cfRule>
  </conditionalFormatting>
  <conditionalFormatting sqref="V45">
    <cfRule type="expression" dxfId="7999" priority="673" stopIfTrue="1">
      <formula>$Z$261&lt;21</formula>
    </cfRule>
  </conditionalFormatting>
  <conditionalFormatting sqref="R45:V45">
    <cfRule type="expression" dxfId="7998" priority="674">
      <formula>$D$37="- Select UKRI funder -"</formula>
    </cfRule>
  </conditionalFormatting>
  <conditionalFormatting sqref="V57">
    <cfRule type="expression" dxfId="7997" priority="671" stopIfTrue="1">
      <formula>$Z$261&lt;21</formula>
    </cfRule>
  </conditionalFormatting>
  <conditionalFormatting sqref="R57:V57">
    <cfRule type="expression" dxfId="7996" priority="672">
      <formula>$D$57="- Select UKRI funder -"</formula>
    </cfRule>
  </conditionalFormatting>
  <conditionalFormatting sqref="V59">
    <cfRule type="expression" dxfId="7995" priority="669" stopIfTrue="1">
      <formula>$Z$261&lt;21</formula>
    </cfRule>
  </conditionalFormatting>
  <conditionalFormatting sqref="R59:V59">
    <cfRule type="expression" dxfId="7994" priority="670">
      <formula>$D$57="- Select UKRI funder -"</formula>
    </cfRule>
  </conditionalFormatting>
  <conditionalFormatting sqref="V61">
    <cfRule type="expression" dxfId="7993" priority="667" stopIfTrue="1">
      <formula>$Z$261&lt;21</formula>
    </cfRule>
  </conditionalFormatting>
  <conditionalFormatting sqref="R61:V61">
    <cfRule type="expression" dxfId="7992" priority="668">
      <formula>$D$57="- Select UKRI funder -"</formula>
    </cfRule>
  </conditionalFormatting>
  <conditionalFormatting sqref="V63">
    <cfRule type="expression" dxfId="7991" priority="665" stopIfTrue="1">
      <formula>$Z$261&lt;21</formula>
    </cfRule>
  </conditionalFormatting>
  <conditionalFormatting sqref="R63:V63">
    <cfRule type="expression" dxfId="7990" priority="666">
      <formula>$D$57="- Select UKRI funder -"</formula>
    </cfRule>
  </conditionalFormatting>
  <conditionalFormatting sqref="V65">
    <cfRule type="expression" dxfId="7989" priority="663" stopIfTrue="1">
      <formula>$Z$261&lt;21</formula>
    </cfRule>
  </conditionalFormatting>
  <conditionalFormatting sqref="R65:V65">
    <cfRule type="expression" dxfId="7988" priority="664">
      <formula>$D$57="- Select UKRI funder -"</formula>
    </cfRule>
  </conditionalFormatting>
  <conditionalFormatting sqref="V67">
    <cfRule type="expression" dxfId="7987" priority="661" stopIfTrue="1">
      <formula>$Z$261&lt;21</formula>
    </cfRule>
  </conditionalFormatting>
  <conditionalFormatting sqref="R67:V67">
    <cfRule type="expression" dxfId="7986" priority="662">
      <formula>$D$67="- Select UKRI funder -"</formula>
    </cfRule>
  </conditionalFormatting>
  <conditionalFormatting sqref="V69">
    <cfRule type="expression" dxfId="7985" priority="659" stopIfTrue="1">
      <formula>$Z$261&lt;21</formula>
    </cfRule>
  </conditionalFormatting>
  <conditionalFormatting sqref="R69:V69">
    <cfRule type="expression" dxfId="7984" priority="660">
      <formula>$D$67="- Select UKRI funder -"</formula>
    </cfRule>
  </conditionalFormatting>
  <conditionalFormatting sqref="V71">
    <cfRule type="expression" dxfId="7983" priority="657" stopIfTrue="1">
      <formula>$Z$261&lt;21</formula>
    </cfRule>
  </conditionalFormatting>
  <conditionalFormatting sqref="R71:V71">
    <cfRule type="expression" dxfId="7982" priority="658">
      <formula>$D$67="- Select UKRI funder -"</formula>
    </cfRule>
  </conditionalFormatting>
  <conditionalFormatting sqref="V73">
    <cfRule type="expression" dxfId="7981" priority="655" stopIfTrue="1">
      <formula>$Z$261&lt;21</formula>
    </cfRule>
  </conditionalFormatting>
  <conditionalFormatting sqref="R73:V73">
    <cfRule type="expression" dxfId="7980" priority="656">
      <formula>$D$67="- Select UKRI funder -"</formula>
    </cfRule>
  </conditionalFormatting>
  <conditionalFormatting sqref="V75">
    <cfRule type="expression" dxfId="7979" priority="653" stopIfTrue="1">
      <formula>$Z$261&lt;21</formula>
    </cfRule>
  </conditionalFormatting>
  <conditionalFormatting sqref="R75:V75">
    <cfRule type="expression" dxfId="7978" priority="654">
      <formula>$D$67="- Select UKRI funder -"</formula>
    </cfRule>
  </conditionalFormatting>
  <conditionalFormatting sqref="V77">
    <cfRule type="expression" dxfId="7977" priority="651" stopIfTrue="1">
      <formula>$Z$261&lt;21</formula>
    </cfRule>
  </conditionalFormatting>
  <conditionalFormatting sqref="R77:V77">
    <cfRule type="expression" dxfId="7976" priority="652">
      <formula>$D$77="- Select UKRI funder -"</formula>
    </cfRule>
  </conditionalFormatting>
  <conditionalFormatting sqref="V79">
    <cfRule type="expression" dxfId="7975" priority="649" stopIfTrue="1">
      <formula>$Z$261&lt;21</formula>
    </cfRule>
  </conditionalFormatting>
  <conditionalFormatting sqref="R79:V79">
    <cfRule type="expression" dxfId="7974" priority="650">
      <formula>$D$77="- Select UKRI funder -"</formula>
    </cfRule>
  </conditionalFormatting>
  <conditionalFormatting sqref="V81">
    <cfRule type="expression" dxfId="7973" priority="647" stopIfTrue="1">
      <formula>$Z$261&lt;21</formula>
    </cfRule>
  </conditionalFormatting>
  <conditionalFormatting sqref="R81:V81">
    <cfRule type="expression" dxfId="7972" priority="648">
      <formula>$D$77="- Select UKRI funder -"</formula>
    </cfRule>
  </conditionalFormatting>
  <conditionalFormatting sqref="V83">
    <cfRule type="expression" dxfId="7971" priority="645" stopIfTrue="1">
      <formula>$Z$261&lt;21</formula>
    </cfRule>
  </conditionalFormatting>
  <conditionalFormatting sqref="R83:V83">
    <cfRule type="expression" dxfId="7970" priority="646">
      <formula>$D$77="- Select UKRI funder -"</formula>
    </cfRule>
  </conditionalFormatting>
  <conditionalFormatting sqref="V85">
    <cfRule type="expression" dxfId="7969" priority="643" stopIfTrue="1">
      <formula>$Z$261&lt;21</formula>
    </cfRule>
  </conditionalFormatting>
  <conditionalFormatting sqref="R85:V85">
    <cfRule type="expression" dxfId="7968" priority="644">
      <formula>$D$77="- Select UKRI funder -"</formula>
    </cfRule>
  </conditionalFormatting>
  <conditionalFormatting sqref="V94">
    <cfRule type="expression" dxfId="7967" priority="641" stopIfTrue="1">
      <formula>$Z$261&lt;21</formula>
    </cfRule>
  </conditionalFormatting>
  <conditionalFormatting sqref="R94:V94">
    <cfRule type="expression" dxfId="7966" priority="642">
      <formula>$D$94="- Select EU funder -"</formula>
    </cfRule>
  </conditionalFormatting>
  <conditionalFormatting sqref="Y37:Y258">
    <cfRule type="cellIs" dxfId="7965" priority="639" operator="greaterThan">
      <formula>$W37</formula>
    </cfRule>
    <cfRule type="cellIs" dxfId="7964" priority="640" operator="lessThan">
      <formula>$W37</formula>
    </cfRule>
  </conditionalFormatting>
  <conditionalFormatting sqref="N39">
    <cfRule type="expression" dxfId="7963" priority="636" stopIfTrue="1">
      <formula>$D$37="- Select UKRI funder -"</formula>
    </cfRule>
  </conditionalFormatting>
  <conditionalFormatting sqref="N39">
    <cfRule type="notContainsBlanks" dxfId="7962" priority="637" stopIfTrue="1">
      <formula>LEN(TRIM(N39))&gt;0</formula>
    </cfRule>
  </conditionalFormatting>
  <conditionalFormatting sqref="N39">
    <cfRule type="expression" dxfId="7961" priority="638">
      <formula>$W39&gt;0</formula>
    </cfRule>
  </conditionalFormatting>
  <conditionalFormatting sqref="N41">
    <cfRule type="expression" dxfId="7960" priority="633" stopIfTrue="1">
      <formula>$D$37="- Select UKRI funder -"</formula>
    </cfRule>
  </conditionalFormatting>
  <conditionalFormatting sqref="N41">
    <cfRule type="notContainsBlanks" dxfId="7959" priority="634" stopIfTrue="1">
      <formula>LEN(TRIM(N41))&gt;0</formula>
    </cfRule>
  </conditionalFormatting>
  <conditionalFormatting sqref="N41">
    <cfRule type="expression" dxfId="7958" priority="635">
      <formula>$W41&gt;0</formula>
    </cfRule>
  </conditionalFormatting>
  <conditionalFormatting sqref="N43">
    <cfRule type="expression" dxfId="7957" priority="630" stopIfTrue="1">
      <formula>$D$37="- Select UKRI funder -"</formula>
    </cfRule>
  </conditionalFormatting>
  <conditionalFormatting sqref="N43">
    <cfRule type="notContainsBlanks" dxfId="7956" priority="631" stopIfTrue="1">
      <formula>LEN(TRIM(N43))&gt;0</formula>
    </cfRule>
  </conditionalFormatting>
  <conditionalFormatting sqref="N43">
    <cfRule type="expression" dxfId="7955" priority="632">
      <formula>$W43&gt;0</formula>
    </cfRule>
  </conditionalFormatting>
  <conditionalFormatting sqref="N45">
    <cfRule type="expression" dxfId="7954" priority="627" stopIfTrue="1">
      <formula>$D$37="- Select UKRI funder -"</formula>
    </cfRule>
  </conditionalFormatting>
  <conditionalFormatting sqref="N45">
    <cfRule type="notContainsBlanks" dxfId="7953" priority="628" stopIfTrue="1">
      <formula>LEN(TRIM(N45))&gt;0</formula>
    </cfRule>
  </conditionalFormatting>
  <conditionalFormatting sqref="N45">
    <cfRule type="expression" dxfId="7952" priority="629">
      <formula>$W45&gt;0</formula>
    </cfRule>
  </conditionalFormatting>
  <conditionalFormatting sqref="N47">
    <cfRule type="expression" dxfId="7951" priority="624" stopIfTrue="1">
      <formula>$D$47="- Select UKRI funder -"</formula>
    </cfRule>
  </conditionalFormatting>
  <conditionalFormatting sqref="N47">
    <cfRule type="notContainsBlanks" dxfId="7950" priority="625" stopIfTrue="1">
      <formula>LEN(TRIM(N47))&gt;0</formula>
    </cfRule>
  </conditionalFormatting>
  <conditionalFormatting sqref="N47">
    <cfRule type="expression" dxfId="7949" priority="626">
      <formula>$W47&gt;0</formula>
    </cfRule>
  </conditionalFormatting>
  <conditionalFormatting sqref="N49">
    <cfRule type="expression" dxfId="7948" priority="621" stopIfTrue="1">
      <formula>$D$47="- Select UKRI funder -"</formula>
    </cfRule>
  </conditionalFormatting>
  <conditionalFormatting sqref="N49">
    <cfRule type="notContainsBlanks" dxfId="7947" priority="622" stopIfTrue="1">
      <formula>LEN(TRIM(N49))&gt;0</formula>
    </cfRule>
  </conditionalFormatting>
  <conditionalFormatting sqref="N49">
    <cfRule type="expression" dxfId="7946" priority="623">
      <formula>$W49&gt;0</formula>
    </cfRule>
  </conditionalFormatting>
  <conditionalFormatting sqref="N51">
    <cfRule type="expression" dxfId="7945" priority="618" stopIfTrue="1">
      <formula>$D$47="- Select UKRI funder -"</formula>
    </cfRule>
  </conditionalFormatting>
  <conditionalFormatting sqref="N51">
    <cfRule type="notContainsBlanks" dxfId="7944" priority="619" stopIfTrue="1">
      <formula>LEN(TRIM(N51))&gt;0</formula>
    </cfRule>
  </conditionalFormatting>
  <conditionalFormatting sqref="N51">
    <cfRule type="expression" dxfId="7943" priority="620">
      <formula>$W51&gt;0</formula>
    </cfRule>
  </conditionalFormatting>
  <conditionalFormatting sqref="N53">
    <cfRule type="expression" dxfId="7942" priority="615" stopIfTrue="1">
      <formula>$D$47="- Select UKRI funder -"</formula>
    </cfRule>
  </conditionalFormatting>
  <conditionalFormatting sqref="N53">
    <cfRule type="notContainsBlanks" dxfId="7941" priority="616" stopIfTrue="1">
      <formula>LEN(TRIM(N53))&gt;0</formula>
    </cfRule>
  </conditionalFormatting>
  <conditionalFormatting sqref="N53">
    <cfRule type="expression" dxfId="7940" priority="617">
      <formula>$W53&gt;0</formula>
    </cfRule>
  </conditionalFormatting>
  <conditionalFormatting sqref="N55">
    <cfRule type="expression" dxfId="7939" priority="612" stopIfTrue="1">
      <formula>$D$47="- Select UKRI funder -"</formula>
    </cfRule>
  </conditionalFormatting>
  <conditionalFormatting sqref="N55">
    <cfRule type="notContainsBlanks" dxfId="7938" priority="613" stopIfTrue="1">
      <formula>LEN(TRIM(N55))&gt;0</formula>
    </cfRule>
  </conditionalFormatting>
  <conditionalFormatting sqref="N55">
    <cfRule type="expression" dxfId="7937" priority="614">
      <formula>$W55&gt;0</formula>
    </cfRule>
  </conditionalFormatting>
  <conditionalFormatting sqref="N57">
    <cfRule type="expression" dxfId="7936" priority="609" stopIfTrue="1">
      <formula>$D$57="- Select UKRI funder -"</formula>
    </cfRule>
  </conditionalFormatting>
  <conditionalFormatting sqref="N57">
    <cfRule type="notContainsBlanks" dxfId="7935" priority="610" stopIfTrue="1">
      <formula>LEN(TRIM(N57))&gt;0</formula>
    </cfRule>
  </conditionalFormatting>
  <conditionalFormatting sqref="N57">
    <cfRule type="expression" dxfId="7934" priority="611">
      <formula>$W57&gt;0</formula>
    </cfRule>
  </conditionalFormatting>
  <conditionalFormatting sqref="N59">
    <cfRule type="expression" dxfId="7933" priority="606" stopIfTrue="1">
      <formula>$D$57="- Select UKRI funder -"</formula>
    </cfRule>
  </conditionalFormatting>
  <conditionalFormatting sqref="N59">
    <cfRule type="notContainsBlanks" dxfId="7932" priority="607" stopIfTrue="1">
      <formula>LEN(TRIM(N59))&gt;0</formula>
    </cfRule>
  </conditionalFormatting>
  <conditionalFormatting sqref="N59">
    <cfRule type="expression" dxfId="7931" priority="608">
      <formula>$W59&gt;0</formula>
    </cfRule>
  </conditionalFormatting>
  <conditionalFormatting sqref="N61">
    <cfRule type="expression" dxfId="7930" priority="603" stopIfTrue="1">
      <formula>$D$57="- Select UKRI funder -"</formula>
    </cfRule>
  </conditionalFormatting>
  <conditionalFormatting sqref="N61">
    <cfRule type="notContainsBlanks" dxfId="7929" priority="604" stopIfTrue="1">
      <formula>LEN(TRIM(N61))&gt;0</formula>
    </cfRule>
  </conditionalFormatting>
  <conditionalFormatting sqref="N61">
    <cfRule type="expression" dxfId="7928" priority="605">
      <formula>$W61&gt;0</formula>
    </cfRule>
  </conditionalFormatting>
  <conditionalFormatting sqref="N63">
    <cfRule type="expression" dxfId="7927" priority="600" stopIfTrue="1">
      <formula>$D$57="- Select UKRI funder -"</formula>
    </cfRule>
  </conditionalFormatting>
  <conditionalFormatting sqref="N63">
    <cfRule type="notContainsBlanks" dxfId="7926" priority="601" stopIfTrue="1">
      <formula>LEN(TRIM(N63))&gt;0</formula>
    </cfRule>
  </conditionalFormatting>
  <conditionalFormatting sqref="N63">
    <cfRule type="expression" dxfId="7925" priority="602">
      <formula>$W63&gt;0</formula>
    </cfRule>
  </conditionalFormatting>
  <conditionalFormatting sqref="N65">
    <cfRule type="expression" dxfId="7924" priority="597" stopIfTrue="1">
      <formula>$D$57="- Select UKRI funder -"</formula>
    </cfRule>
  </conditionalFormatting>
  <conditionalFormatting sqref="N65">
    <cfRule type="notContainsBlanks" dxfId="7923" priority="598" stopIfTrue="1">
      <formula>LEN(TRIM(N65))&gt;0</formula>
    </cfRule>
  </conditionalFormatting>
  <conditionalFormatting sqref="N65">
    <cfRule type="expression" dxfId="7922" priority="599">
      <formula>$W65&gt;0</formula>
    </cfRule>
  </conditionalFormatting>
  <conditionalFormatting sqref="N67">
    <cfRule type="expression" dxfId="7921" priority="594" stopIfTrue="1">
      <formula>$D$67="- Select UKRI funder -"</formula>
    </cfRule>
  </conditionalFormatting>
  <conditionalFormatting sqref="N67">
    <cfRule type="notContainsBlanks" dxfId="7920" priority="595" stopIfTrue="1">
      <formula>LEN(TRIM(N67))&gt;0</formula>
    </cfRule>
  </conditionalFormatting>
  <conditionalFormatting sqref="N67">
    <cfRule type="expression" dxfId="7919" priority="596">
      <formula>$W67&gt;0</formula>
    </cfRule>
  </conditionalFormatting>
  <conditionalFormatting sqref="N69">
    <cfRule type="expression" dxfId="7918" priority="591" stopIfTrue="1">
      <formula>$D$67="- Select UKRI funder -"</formula>
    </cfRule>
  </conditionalFormatting>
  <conditionalFormatting sqref="N69">
    <cfRule type="notContainsBlanks" dxfId="7917" priority="592" stopIfTrue="1">
      <formula>LEN(TRIM(N69))&gt;0</formula>
    </cfRule>
  </conditionalFormatting>
  <conditionalFormatting sqref="N69">
    <cfRule type="expression" dxfId="7916" priority="593">
      <formula>$W69&gt;0</formula>
    </cfRule>
  </conditionalFormatting>
  <conditionalFormatting sqref="N71">
    <cfRule type="expression" dxfId="7915" priority="588" stopIfTrue="1">
      <formula>$D$67="- Select UKRI funder -"</formula>
    </cfRule>
  </conditionalFormatting>
  <conditionalFormatting sqref="N71">
    <cfRule type="notContainsBlanks" dxfId="7914" priority="589" stopIfTrue="1">
      <formula>LEN(TRIM(N71))&gt;0</formula>
    </cfRule>
  </conditionalFormatting>
  <conditionalFormatting sqref="N71">
    <cfRule type="expression" dxfId="7913" priority="590">
      <formula>$W71&gt;0</formula>
    </cfRule>
  </conditionalFormatting>
  <conditionalFormatting sqref="N73">
    <cfRule type="expression" dxfId="7912" priority="585" stopIfTrue="1">
      <formula>$D$67="- Select UKRI funder -"</formula>
    </cfRule>
  </conditionalFormatting>
  <conditionalFormatting sqref="N73">
    <cfRule type="notContainsBlanks" dxfId="7911" priority="586" stopIfTrue="1">
      <formula>LEN(TRIM(N73))&gt;0</formula>
    </cfRule>
  </conditionalFormatting>
  <conditionalFormatting sqref="N73">
    <cfRule type="expression" dxfId="7910" priority="587">
      <formula>$W73&gt;0</formula>
    </cfRule>
  </conditionalFormatting>
  <conditionalFormatting sqref="N75">
    <cfRule type="expression" dxfId="7909" priority="582" stopIfTrue="1">
      <formula>$D$67="- Select UKRI funder -"</formula>
    </cfRule>
  </conditionalFormatting>
  <conditionalFormatting sqref="N75">
    <cfRule type="notContainsBlanks" dxfId="7908" priority="583" stopIfTrue="1">
      <formula>LEN(TRIM(N75))&gt;0</formula>
    </cfRule>
  </conditionalFormatting>
  <conditionalFormatting sqref="N75">
    <cfRule type="expression" dxfId="7907" priority="584">
      <formula>$W75&gt;0</formula>
    </cfRule>
  </conditionalFormatting>
  <conditionalFormatting sqref="N77">
    <cfRule type="expression" dxfId="7906" priority="579" stopIfTrue="1">
      <formula>$D$77="- Select UKRI funder -"</formula>
    </cfRule>
  </conditionalFormatting>
  <conditionalFormatting sqref="N77">
    <cfRule type="notContainsBlanks" dxfId="7905" priority="580" stopIfTrue="1">
      <formula>LEN(TRIM(N77))&gt;0</formula>
    </cfRule>
  </conditionalFormatting>
  <conditionalFormatting sqref="N77">
    <cfRule type="expression" dxfId="7904" priority="581">
      <formula>$W77&gt;0</formula>
    </cfRule>
  </conditionalFormatting>
  <conditionalFormatting sqref="N79">
    <cfRule type="expression" dxfId="7903" priority="576" stopIfTrue="1">
      <formula>$D$77="- Select UKRI funder -"</formula>
    </cfRule>
  </conditionalFormatting>
  <conditionalFormatting sqref="N79">
    <cfRule type="notContainsBlanks" dxfId="7902" priority="577" stopIfTrue="1">
      <formula>LEN(TRIM(N79))&gt;0</formula>
    </cfRule>
  </conditionalFormatting>
  <conditionalFormatting sqref="N79">
    <cfRule type="expression" dxfId="7901" priority="578">
      <formula>$W79&gt;0</formula>
    </cfRule>
  </conditionalFormatting>
  <conditionalFormatting sqref="N81">
    <cfRule type="expression" dxfId="7900" priority="573" stopIfTrue="1">
      <formula>$D$77="- Select UKRI funder -"</formula>
    </cfRule>
  </conditionalFormatting>
  <conditionalFormatting sqref="N81">
    <cfRule type="notContainsBlanks" dxfId="7899" priority="574" stopIfTrue="1">
      <formula>LEN(TRIM(N81))&gt;0</formula>
    </cfRule>
  </conditionalFormatting>
  <conditionalFormatting sqref="N81">
    <cfRule type="expression" dxfId="7898" priority="575">
      <formula>$W81&gt;0</formula>
    </cfRule>
  </conditionalFormatting>
  <conditionalFormatting sqref="N83">
    <cfRule type="expression" dxfId="7897" priority="570" stopIfTrue="1">
      <formula>$D$77="- Select UKRI funder -"</formula>
    </cfRule>
  </conditionalFormatting>
  <conditionalFormatting sqref="N83">
    <cfRule type="notContainsBlanks" dxfId="7896" priority="571" stopIfTrue="1">
      <formula>LEN(TRIM(N83))&gt;0</formula>
    </cfRule>
  </conditionalFormatting>
  <conditionalFormatting sqref="N83">
    <cfRule type="expression" dxfId="7895" priority="572">
      <formula>$W83&gt;0</formula>
    </cfRule>
  </conditionalFormatting>
  <conditionalFormatting sqref="N85">
    <cfRule type="expression" dxfId="7894" priority="567" stopIfTrue="1">
      <formula>$D$77="- Select UKRI funder -"</formula>
    </cfRule>
  </conditionalFormatting>
  <conditionalFormatting sqref="N85">
    <cfRule type="notContainsBlanks" dxfId="7893" priority="568" stopIfTrue="1">
      <formula>LEN(TRIM(N85))&gt;0</formula>
    </cfRule>
  </conditionalFormatting>
  <conditionalFormatting sqref="N85">
    <cfRule type="expression" dxfId="7892" priority="569">
      <formula>$W85&gt;0</formula>
    </cfRule>
  </conditionalFormatting>
  <conditionalFormatting sqref="V96">
    <cfRule type="expression" dxfId="7891" priority="565" stopIfTrue="1">
      <formula>$Z$261&lt;21</formula>
    </cfRule>
  </conditionalFormatting>
  <conditionalFormatting sqref="R96:V96">
    <cfRule type="expression" dxfId="7890" priority="566">
      <formula>$D$94="- Select EU funder -"</formula>
    </cfRule>
  </conditionalFormatting>
  <conditionalFormatting sqref="V98">
    <cfRule type="expression" dxfId="7889" priority="563" stopIfTrue="1">
      <formula>$Z$261&lt;21</formula>
    </cfRule>
  </conditionalFormatting>
  <conditionalFormatting sqref="R98:V98">
    <cfRule type="expression" dxfId="7888" priority="564">
      <formula>$D$94="- Select EU funder -"</formula>
    </cfRule>
  </conditionalFormatting>
  <conditionalFormatting sqref="V100">
    <cfRule type="expression" dxfId="7887" priority="561" stopIfTrue="1">
      <formula>$Z$261&lt;21</formula>
    </cfRule>
  </conditionalFormatting>
  <conditionalFormatting sqref="R100:V100">
    <cfRule type="expression" dxfId="7886" priority="562">
      <formula>$D$94="- Select EU funder -"</formula>
    </cfRule>
  </conditionalFormatting>
  <conditionalFormatting sqref="V102">
    <cfRule type="expression" dxfId="7885" priority="559" stopIfTrue="1">
      <formula>$Z$261&lt;21</formula>
    </cfRule>
  </conditionalFormatting>
  <conditionalFormatting sqref="R102:V102">
    <cfRule type="expression" dxfId="7884" priority="560">
      <formula>$D$94="- Select EU funder -"</formula>
    </cfRule>
  </conditionalFormatting>
  <conditionalFormatting sqref="V104">
    <cfRule type="expression" dxfId="7883" priority="557" stopIfTrue="1">
      <formula>$Z$261&lt;21</formula>
    </cfRule>
  </conditionalFormatting>
  <conditionalFormatting sqref="R104:V104">
    <cfRule type="expression" dxfId="7882" priority="558">
      <formula>$D$94="- Select EU funder -"</formula>
    </cfRule>
  </conditionalFormatting>
  <conditionalFormatting sqref="V106">
    <cfRule type="expression" dxfId="7881" priority="555" stopIfTrue="1">
      <formula>$Z$261&lt;21</formula>
    </cfRule>
  </conditionalFormatting>
  <conditionalFormatting sqref="R106:V106">
    <cfRule type="expression" dxfId="7880" priority="556">
      <formula>$D$94="- Select EU funder -"</formula>
    </cfRule>
  </conditionalFormatting>
  <conditionalFormatting sqref="V108">
    <cfRule type="expression" dxfId="7879" priority="553" stopIfTrue="1">
      <formula>$Z$261&lt;21</formula>
    </cfRule>
  </conditionalFormatting>
  <conditionalFormatting sqref="R108:V108">
    <cfRule type="expression" dxfId="7878" priority="554">
      <formula>$D$94="- Select EU funder -"</formula>
    </cfRule>
  </conditionalFormatting>
  <conditionalFormatting sqref="V110">
    <cfRule type="expression" dxfId="7877" priority="551" stopIfTrue="1">
      <formula>$Z$261&lt;21</formula>
    </cfRule>
  </conditionalFormatting>
  <conditionalFormatting sqref="R110:V110">
    <cfRule type="expression" dxfId="7876" priority="552">
      <formula>$D$94="- Select EU funder -"</formula>
    </cfRule>
  </conditionalFormatting>
  <conditionalFormatting sqref="V112">
    <cfRule type="expression" dxfId="7875" priority="549" stopIfTrue="1">
      <formula>$Z$261&lt;21</formula>
    </cfRule>
  </conditionalFormatting>
  <conditionalFormatting sqref="R112:V112">
    <cfRule type="expression" dxfId="7874" priority="550">
      <formula>$D$94="- Select EU funder -"</formula>
    </cfRule>
  </conditionalFormatting>
  <conditionalFormatting sqref="V114">
    <cfRule type="expression" dxfId="7873" priority="547" stopIfTrue="1">
      <formula>$Z$261&lt;21</formula>
    </cfRule>
  </conditionalFormatting>
  <conditionalFormatting sqref="R114:V114">
    <cfRule type="expression" dxfId="7872" priority="548">
      <formula>$D$94="- Select EU funder -"</formula>
    </cfRule>
  </conditionalFormatting>
  <conditionalFormatting sqref="V116">
    <cfRule type="expression" dxfId="7871" priority="545" stopIfTrue="1">
      <formula>$Z$261&lt;21</formula>
    </cfRule>
  </conditionalFormatting>
  <conditionalFormatting sqref="R116:V116">
    <cfRule type="expression" dxfId="7870" priority="546">
      <formula>$D$94="- Select EU funder -"</formula>
    </cfRule>
  </conditionalFormatting>
  <conditionalFormatting sqref="V118">
    <cfRule type="expression" dxfId="7869" priority="543" stopIfTrue="1">
      <formula>$Z$261&lt;21</formula>
    </cfRule>
  </conditionalFormatting>
  <conditionalFormatting sqref="R118:V118">
    <cfRule type="expression" dxfId="7868" priority="544">
      <formula>$D$94="- Select EU funder -"</formula>
    </cfRule>
  </conditionalFormatting>
  <conditionalFormatting sqref="V120">
    <cfRule type="expression" dxfId="7867" priority="541" stopIfTrue="1">
      <formula>$Z$261&lt;21</formula>
    </cfRule>
  </conditionalFormatting>
  <conditionalFormatting sqref="R120:V120">
    <cfRule type="expression" dxfId="7866" priority="542">
      <formula>$D$94="- Select EU funder -"</formula>
    </cfRule>
  </conditionalFormatting>
  <conditionalFormatting sqref="V122">
    <cfRule type="expression" dxfId="7865" priority="539" stopIfTrue="1">
      <formula>$Z$261&lt;21</formula>
    </cfRule>
  </conditionalFormatting>
  <conditionalFormatting sqref="R122:V122">
    <cfRule type="expression" dxfId="7864" priority="540">
      <formula>$D$94="- Select EU funder -"</formula>
    </cfRule>
  </conditionalFormatting>
  <conditionalFormatting sqref="V124">
    <cfRule type="expression" dxfId="7863" priority="537" stopIfTrue="1">
      <formula>$Z$261&lt;21</formula>
    </cfRule>
  </conditionalFormatting>
  <conditionalFormatting sqref="R124:V124">
    <cfRule type="expression" dxfId="7862" priority="538">
      <formula>$D$124="- Select EU funder -"</formula>
    </cfRule>
  </conditionalFormatting>
  <conditionalFormatting sqref="V126">
    <cfRule type="expression" dxfId="7861" priority="535" stopIfTrue="1">
      <formula>$Z$261&lt;21</formula>
    </cfRule>
  </conditionalFormatting>
  <conditionalFormatting sqref="R126:V126">
    <cfRule type="expression" dxfId="7860" priority="536">
      <formula>$D$124="- Select EU funder -"</formula>
    </cfRule>
  </conditionalFormatting>
  <conditionalFormatting sqref="V128">
    <cfRule type="expression" dxfId="7859" priority="533" stopIfTrue="1">
      <formula>$Z$261&lt;21</formula>
    </cfRule>
  </conditionalFormatting>
  <conditionalFormatting sqref="R128:V128">
    <cfRule type="expression" dxfId="7858" priority="534">
      <formula>$D$124="- Select EU funder -"</formula>
    </cfRule>
  </conditionalFormatting>
  <conditionalFormatting sqref="V130">
    <cfRule type="expression" dxfId="7857" priority="531" stopIfTrue="1">
      <formula>$Z$261&lt;21</formula>
    </cfRule>
  </conditionalFormatting>
  <conditionalFormatting sqref="R130:V130">
    <cfRule type="expression" dxfId="7856" priority="532">
      <formula>$D$124="- Select EU funder -"</formula>
    </cfRule>
  </conditionalFormatting>
  <conditionalFormatting sqref="V132">
    <cfRule type="expression" dxfId="7855" priority="529" stopIfTrue="1">
      <formula>$Z$261&lt;21</formula>
    </cfRule>
  </conditionalFormatting>
  <conditionalFormatting sqref="R132:V132">
    <cfRule type="expression" dxfId="7854" priority="530">
      <formula>$D$124="- Select EU funder -"</formula>
    </cfRule>
  </conditionalFormatting>
  <conditionalFormatting sqref="V134">
    <cfRule type="expression" dxfId="7853" priority="527" stopIfTrue="1">
      <formula>$Z$261&lt;21</formula>
    </cfRule>
  </conditionalFormatting>
  <conditionalFormatting sqref="R134:V134">
    <cfRule type="expression" dxfId="7852" priority="528">
      <formula>$D$124="- Select EU funder -"</formula>
    </cfRule>
  </conditionalFormatting>
  <conditionalFormatting sqref="V136">
    <cfRule type="expression" dxfId="7851" priority="525" stopIfTrue="1">
      <formula>$Z$261&lt;21</formula>
    </cfRule>
  </conditionalFormatting>
  <conditionalFormatting sqref="R136:V136">
    <cfRule type="expression" dxfId="7850" priority="526">
      <formula>$D$124="- Select EU funder -"</formula>
    </cfRule>
  </conditionalFormatting>
  <conditionalFormatting sqref="V138">
    <cfRule type="expression" dxfId="7849" priority="523" stopIfTrue="1">
      <formula>$Z$261&lt;21</formula>
    </cfRule>
  </conditionalFormatting>
  <conditionalFormatting sqref="R138:V138">
    <cfRule type="expression" dxfId="7848" priority="524">
      <formula>$D$124="- Select EU funder -"</formula>
    </cfRule>
  </conditionalFormatting>
  <conditionalFormatting sqref="V140">
    <cfRule type="expression" dxfId="7847" priority="521" stopIfTrue="1">
      <formula>$Z$261&lt;21</formula>
    </cfRule>
  </conditionalFormatting>
  <conditionalFormatting sqref="R140:V140">
    <cfRule type="expression" dxfId="7846" priority="522">
      <formula>$D$124="- Select EU funder -"</formula>
    </cfRule>
  </conditionalFormatting>
  <conditionalFormatting sqref="V142">
    <cfRule type="expression" dxfId="7845" priority="519" stopIfTrue="1">
      <formula>$Z$261&lt;21</formula>
    </cfRule>
  </conditionalFormatting>
  <conditionalFormatting sqref="R142:V142">
    <cfRule type="expression" dxfId="7844" priority="520">
      <formula>$D$124="- Select EU funder -"</formula>
    </cfRule>
  </conditionalFormatting>
  <conditionalFormatting sqref="V144">
    <cfRule type="expression" dxfId="7843" priority="517" stopIfTrue="1">
      <formula>$Z$261&lt;21</formula>
    </cfRule>
  </conditionalFormatting>
  <conditionalFormatting sqref="R144:V144">
    <cfRule type="expression" dxfId="7842" priority="518">
      <formula>$D$124="- Select EU funder -"</formula>
    </cfRule>
  </conditionalFormatting>
  <conditionalFormatting sqref="V146">
    <cfRule type="expression" dxfId="7841" priority="515" stopIfTrue="1">
      <formula>$Z$261&lt;21</formula>
    </cfRule>
  </conditionalFormatting>
  <conditionalFormatting sqref="R146:V146">
    <cfRule type="expression" dxfId="7840" priority="516">
      <formula>$D$124="- Select EU funder -"</formula>
    </cfRule>
  </conditionalFormatting>
  <conditionalFormatting sqref="V148">
    <cfRule type="expression" dxfId="7839" priority="513" stopIfTrue="1">
      <formula>$Z$261&lt;21</formula>
    </cfRule>
  </conditionalFormatting>
  <conditionalFormatting sqref="R148:V148">
    <cfRule type="expression" dxfId="7838" priority="514">
      <formula>$D$124="- Select EU funder -"</formula>
    </cfRule>
  </conditionalFormatting>
  <conditionalFormatting sqref="V150">
    <cfRule type="expression" dxfId="7837" priority="511" stopIfTrue="1">
      <formula>$Z$261&lt;21</formula>
    </cfRule>
  </conditionalFormatting>
  <conditionalFormatting sqref="R150:V150">
    <cfRule type="expression" dxfId="7836" priority="512">
      <formula>$D$124="- Select EU funder -"</formula>
    </cfRule>
  </conditionalFormatting>
  <conditionalFormatting sqref="V152">
    <cfRule type="expression" dxfId="7835" priority="509" stopIfTrue="1">
      <formula>$Z$261&lt;21</formula>
    </cfRule>
  </conditionalFormatting>
  <conditionalFormatting sqref="R152:V152">
    <cfRule type="expression" dxfId="7834" priority="510">
      <formula>$D$124="- Select EU funder -"</formula>
    </cfRule>
  </conditionalFormatting>
  <conditionalFormatting sqref="V154">
    <cfRule type="expression" dxfId="7833" priority="507" stopIfTrue="1">
      <formula>$Z$261&lt;21</formula>
    </cfRule>
  </conditionalFormatting>
  <conditionalFormatting sqref="R154:V154">
    <cfRule type="expression" dxfId="7832" priority="508">
      <formula>$D$154="- Select EU funder -"</formula>
    </cfRule>
  </conditionalFormatting>
  <conditionalFormatting sqref="V156">
    <cfRule type="expression" dxfId="7831" priority="505" stopIfTrue="1">
      <formula>$Z$261&lt;21</formula>
    </cfRule>
  </conditionalFormatting>
  <conditionalFormatting sqref="R156:V156">
    <cfRule type="expression" dxfId="7830" priority="506">
      <formula>$D$154="- Select EU funder -"</formula>
    </cfRule>
  </conditionalFormatting>
  <conditionalFormatting sqref="V158">
    <cfRule type="expression" dxfId="7829" priority="503" stopIfTrue="1">
      <formula>$Z$261&lt;21</formula>
    </cfRule>
  </conditionalFormatting>
  <conditionalFormatting sqref="R158:V158">
    <cfRule type="expression" dxfId="7828" priority="504">
      <formula>$D$154="- Select EU funder -"</formula>
    </cfRule>
  </conditionalFormatting>
  <conditionalFormatting sqref="V160">
    <cfRule type="expression" dxfId="7827" priority="501" stopIfTrue="1">
      <formula>$Z$261&lt;21</formula>
    </cfRule>
  </conditionalFormatting>
  <conditionalFormatting sqref="R160:V160">
    <cfRule type="expression" dxfId="7826" priority="502">
      <formula>$D$154="- Select EU funder -"</formula>
    </cfRule>
  </conditionalFormatting>
  <conditionalFormatting sqref="V162">
    <cfRule type="expression" dxfId="7825" priority="499" stopIfTrue="1">
      <formula>$Z$261&lt;21</formula>
    </cfRule>
  </conditionalFormatting>
  <conditionalFormatting sqref="R162:V162">
    <cfRule type="expression" dxfId="7824" priority="500">
      <formula>$D$154="- Select EU funder -"</formula>
    </cfRule>
  </conditionalFormatting>
  <conditionalFormatting sqref="V164">
    <cfRule type="expression" dxfId="7823" priority="497" stopIfTrue="1">
      <formula>$Z$261&lt;21</formula>
    </cfRule>
  </conditionalFormatting>
  <conditionalFormatting sqref="R164:V164">
    <cfRule type="expression" dxfId="7822" priority="498">
      <formula>$D$154="- Select EU funder -"</formula>
    </cfRule>
  </conditionalFormatting>
  <conditionalFormatting sqref="V166">
    <cfRule type="expression" dxfId="7821" priority="495" stopIfTrue="1">
      <formula>$Z$261&lt;21</formula>
    </cfRule>
  </conditionalFormatting>
  <conditionalFormatting sqref="R166:V166">
    <cfRule type="expression" dxfId="7820" priority="496">
      <formula>$D$154="- Select EU funder -"</formula>
    </cfRule>
  </conditionalFormatting>
  <conditionalFormatting sqref="V168">
    <cfRule type="expression" dxfId="7819" priority="493" stopIfTrue="1">
      <formula>$Z$261&lt;21</formula>
    </cfRule>
  </conditionalFormatting>
  <conditionalFormatting sqref="R168:V168">
    <cfRule type="expression" dxfId="7818" priority="494">
      <formula>$D$154="- Select EU funder -"</formula>
    </cfRule>
  </conditionalFormatting>
  <conditionalFormatting sqref="V170">
    <cfRule type="expression" dxfId="7817" priority="491" stopIfTrue="1">
      <formula>$Z$261&lt;21</formula>
    </cfRule>
  </conditionalFormatting>
  <conditionalFormatting sqref="R170:V170">
    <cfRule type="expression" dxfId="7816" priority="492">
      <formula>$D$154="- Select EU funder -"</formula>
    </cfRule>
  </conditionalFormatting>
  <conditionalFormatting sqref="V172">
    <cfRule type="expression" dxfId="7815" priority="489" stopIfTrue="1">
      <formula>$Z$261&lt;21</formula>
    </cfRule>
  </conditionalFormatting>
  <conditionalFormatting sqref="R172:V172">
    <cfRule type="expression" dxfId="7814" priority="490">
      <formula>$D$154="- Select EU funder -"</formula>
    </cfRule>
  </conditionalFormatting>
  <conditionalFormatting sqref="V174">
    <cfRule type="expression" dxfId="7813" priority="487" stopIfTrue="1">
      <formula>$Z$261&lt;21</formula>
    </cfRule>
  </conditionalFormatting>
  <conditionalFormatting sqref="R174:V174">
    <cfRule type="expression" dxfId="7812" priority="488">
      <formula>$D$154="- Select EU funder -"</formula>
    </cfRule>
  </conditionalFormatting>
  <conditionalFormatting sqref="V176">
    <cfRule type="expression" dxfId="7811" priority="485" stopIfTrue="1">
      <formula>$Z$261&lt;21</formula>
    </cfRule>
  </conditionalFormatting>
  <conditionalFormatting sqref="R176:V176">
    <cfRule type="expression" dxfId="7810" priority="486">
      <formula>$D$154="- Select EU funder -"</formula>
    </cfRule>
  </conditionalFormatting>
  <conditionalFormatting sqref="V178">
    <cfRule type="expression" dxfId="7809" priority="483" stopIfTrue="1">
      <formula>$Z$261&lt;21</formula>
    </cfRule>
  </conditionalFormatting>
  <conditionalFormatting sqref="R178:V178">
    <cfRule type="expression" dxfId="7808" priority="484">
      <formula>$D$154="- Select EU funder -"</formula>
    </cfRule>
  </conditionalFormatting>
  <conditionalFormatting sqref="V180">
    <cfRule type="expression" dxfId="7807" priority="481" stopIfTrue="1">
      <formula>$Z$261&lt;21</formula>
    </cfRule>
  </conditionalFormatting>
  <conditionalFormatting sqref="R180:V180">
    <cfRule type="expression" dxfId="7806" priority="482">
      <formula>$D$154="- Select EU funder -"</formula>
    </cfRule>
  </conditionalFormatting>
  <conditionalFormatting sqref="V182">
    <cfRule type="expression" dxfId="7805" priority="479" stopIfTrue="1">
      <formula>$Z$261&lt;21</formula>
    </cfRule>
  </conditionalFormatting>
  <conditionalFormatting sqref="R182:V182">
    <cfRule type="expression" dxfId="7804" priority="480">
      <formula>$D$154="- Select EU funder -"</formula>
    </cfRule>
  </conditionalFormatting>
  <conditionalFormatting sqref="V184">
    <cfRule type="expression" dxfId="7803" priority="477" stopIfTrue="1">
      <formula>$Z$261&lt;21</formula>
    </cfRule>
  </conditionalFormatting>
  <conditionalFormatting sqref="R184:V184">
    <cfRule type="expression" dxfId="7802" priority="478">
      <formula>$D$184="- Select EU funder -"</formula>
    </cfRule>
  </conditionalFormatting>
  <conditionalFormatting sqref="V186">
    <cfRule type="expression" dxfId="7801" priority="475" stopIfTrue="1">
      <formula>$Z$261&lt;21</formula>
    </cfRule>
  </conditionalFormatting>
  <conditionalFormatting sqref="R186:V186">
    <cfRule type="expression" dxfId="7800" priority="476">
      <formula>$D$184="- Select EU funder -"</formula>
    </cfRule>
  </conditionalFormatting>
  <conditionalFormatting sqref="V188">
    <cfRule type="expression" dxfId="7799" priority="473" stopIfTrue="1">
      <formula>$Z$261&lt;21</formula>
    </cfRule>
  </conditionalFormatting>
  <conditionalFormatting sqref="R188:V188">
    <cfRule type="expression" dxfId="7798" priority="474">
      <formula>$D$184="- Select EU funder -"</formula>
    </cfRule>
  </conditionalFormatting>
  <conditionalFormatting sqref="V190">
    <cfRule type="expression" dxfId="7797" priority="471" stopIfTrue="1">
      <formula>$Z$261&lt;21</formula>
    </cfRule>
  </conditionalFormatting>
  <conditionalFormatting sqref="R190:V190">
    <cfRule type="expression" dxfId="7796" priority="472">
      <formula>$D$184="- Select EU funder -"</formula>
    </cfRule>
  </conditionalFormatting>
  <conditionalFormatting sqref="V192">
    <cfRule type="expression" dxfId="7795" priority="469" stopIfTrue="1">
      <formula>$Z$261&lt;21</formula>
    </cfRule>
  </conditionalFormatting>
  <conditionalFormatting sqref="R192:V192">
    <cfRule type="expression" dxfId="7794" priority="470">
      <formula>$D$184="- Select EU funder -"</formula>
    </cfRule>
  </conditionalFormatting>
  <conditionalFormatting sqref="V194">
    <cfRule type="expression" dxfId="7793" priority="467" stopIfTrue="1">
      <formula>$Z$261&lt;21</formula>
    </cfRule>
  </conditionalFormatting>
  <conditionalFormatting sqref="R194:V194">
    <cfRule type="expression" dxfId="7792" priority="468">
      <formula>$D$184="- Select EU funder -"</formula>
    </cfRule>
  </conditionalFormatting>
  <conditionalFormatting sqref="V196">
    <cfRule type="expression" dxfId="7791" priority="465" stopIfTrue="1">
      <formula>$Z$261&lt;21</formula>
    </cfRule>
  </conditionalFormatting>
  <conditionalFormatting sqref="R196:V196">
    <cfRule type="expression" dxfId="7790" priority="466">
      <formula>$D$184="- Select EU funder -"</formula>
    </cfRule>
  </conditionalFormatting>
  <conditionalFormatting sqref="V198">
    <cfRule type="expression" dxfId="7789" priority="463" stopIfTrue="1">
      <formula>$Z$261&lt;21</formula>
    </cfRule>
  </conditionalFormatting>
  <conditionalFormatting sqref="R198:V198">
    <cfRule type="expression" dxfId="7788" priority="464">
      <formula>$D$184="- Select EU funder -"</formula>
    </cfRule>
  </conditionalFormatting>
  <conditionalFormatting sqref="V200">
    <cfRule type="expression" dxfId="7787" priority="461" stopIfTrue="1">
      <formula>$Z$261&lt;21</formula>
    </cfRule>
  </conditionalFormatting>
  <conditionalFormatting sqref="R200:V200">
    <cfRule type="expression" dxfId="7786" priority="462">
      <formula>$D$184="- Select EU funder -"</formula>
    </cfRule>
  </conditionalFormatting>
  <conditionalFormatting sqref="V202">
    <cfRule type="expression" dxfId="7785" priority="459" stopIfTrue="1">
      <formula>$Z$261&lt;21</formula>
    </cfRule>
  </conditionalFormatting>
  <conditionalFormatting sqref="R202:V202">
    <cfRule type="expression" dxfId="7784" priority="460">
      <formula>$D$184="- Select EU funder -"</formula>
    </cfRule>
  </conditionalFormatting>
  <conditionalFormatting sqref="V204">
    <cfRule type="expression" dxfId="7783" priority="457" stopIfTrue="1">
      <formula>$Z$261&lt;21</formula>
    </cfRule>
  </conditionalFormatting>
  <conditionalFormatting sqref="R204:V204">
    <cfRule type="expression" dxfId="7782" priority="458">
      <formula>$D$184="- Select EU funder -"</formula>
    </cfRule>
  </conditionalFormatting>
  <conditionalFormatting sqref="V206">
    <cfRule type="expression" dxfId="7781" priority="455" stopIfTrue="1">
      <formula>$Z$261&lt;21</formula>
    </cfRule>
  </conditionalFormatting>
  <conditionalFormatting sqref="R206:V206">
    <cfRule type="expression" dxfId="7780" priority="456">
      <formula>$D$184="- Select EU funder -"</formula>
    </cfRule>
  </conditionalFormatting>
  <conditionalFormatting sqref="V208">
    <cfRule type="expression" dxfId="7779" priority="453" stopIfTrue="1">
      <formula>$Z$261&lt;21</formula>
    </cfRule>
  </conditionalFormatting>
  <conditionalFormatting sqref="R208:V208">
    <cfRule type="expression" dxfId="7778" priority="454">
      <formula>$D$184="- Select EU funder -"</formula>
    </cfRule>
  </conditionalFormatting>
  <conditionalFormatting sqref="V210">
    <cfRule type="expression" dxfId="7777" priority="451" stopIfTrue="1">
      <formula>$Z$261&lt;21</formula>
    </cfRule>
  </conditionalFormatting>
  <conditionalFormatting sqref="R210:V210">
    <cfRule type="expression" dxfId="7776" priority="452">
      <formula>$D$184="- Select EU funder -"</formula>
    </cfRule>
  </conditionalFormatting>
  <conditionalFormatting sqref="V212">
    <cfRule type="expression" dxfId="7775" priority="449" stopIfTrue="1">
      <formula>$Z$261&lt;21</formula>
    </cfRule>
  </conditionalFormatting>
  <conditionalFormatting sqref="R212:V212">
    <cfRule type="expression" dxfId="7774" priority="450">
      <formula>$D$184="- Select EU funder -"</formula>
    </cfRule>
  </conditionalFormatting>
  <conditionalFormatting sqref="N94">
    <cfRule type="expression" dxfId="7773" priority="446" stopIfTrue="1">
      <formula>$D$94="- Select EU funder -"</formula>
    </cfRule>
  </conditionalFormatting>
  <conditionalFormatting sqref="N94">
    <cfRule type="notContainsBlanks" dxfId="7772" priority="447" stopIfTrue="1">
      <formula>LEN(TRIM(N94))&gt;0</formula>
    </cfRule>
  </conditionalFormatting>
  <conditionalFormatting sqref="N94">
    <cfRule type="expression" dxfId="7771" priority="448">
      <formula>$W94&gt;0</formula>
    </cfRule>
  </conditionalFormatting>
  <conditionalFormatting sqref="P94">
    <cfRule type="expression" dxfId="7770" priority="443" stopIfTrue="1">
      <formula>$D$94="- Select EU funder -"</formula>
    </cfRule>
  </conditionalFormatting>
  <conditionalFormatting sqref="P94">
    <cfRule type="containsText" dxfId="7769" priority="444" stopIfTrue="1" operator="containsText" text="WP">
      <formula>NOT(ISERROR(SEARCH("WP",P94)))</formula>
    </cfRule>
  </conditionalFormatting>
  <conditionalFormatting sqref="P94">
    <cfRule type="expression" dxfId="7768" priority="445">
      <formula>$W94&gt;0</formula>
    </cfRule>
  </conditionalFormatting>
  <conditionalFormatting sqref="N96">
    <cfRule type="expression" dxfId="7767" priority="440" stopIfTrue="1">
      <formula>$D$94="- Select EU funder -"</formula>
    </cfRule>
  </conditionalFormatting>
  <conditionalFormatting sqref="N96">
    <cfRule type="notContainsBlanks" dxfId="7766" priority="441" stopIfTrue="1">
      <formula>LEN(TRIM(N96))&gt;0</formula>
    </cfRule>
  </conditionalFormatting>
  <conditionalFormatting sqref="N96">
    <cfRule type="expression" dxfId="7765" priority="442">
      <formula>$W96&gt;0</formula>
    </cfRule>
  </conditionalFormatting>
  <conditionalFormatting sqref="P96">
    <cfRule type="expression" dxfId="7764" priority="437" stopIfTrue="1">
      <formula>$D$94="- Select EU funder -"</formula>
    </cfRule>
  </conditionalFormatting>
  <conditionalFormatting sqref="P96">
    <cfRule type="containsText" dxfId="7763" priority="438" stopIfTrue="1" operator="containsText" text="WP">
      <formula>NOT(ISERROR(SEARCH("WP",P96)))</formula>
    </cfRule>
  </conditionalFormatting>
  <conditionalFormatting sqref="P96">
    <cfRule type="expression" dxfId="7762" priority="439">
      <formula>$W96&gt;0</formula>
    </cfRule>
  </conditionalFormatting>
  <conditionalFormatting sqref="N98">
    <cfRule type="expression" dxfId="7761" priority="434" stopIfTrue="1">
      <formula>$D$94="- Select EU funder -"</formula>
    </cfRule>
  </conditionalFormatting>
  <conditionalFormatting sqref="N98">
    <cfRule type="notContainsBlanks" dxfId="7760" priority="435" stopIfTrue="1">
      <formula>LEN(TRIM(N98))&gt;0</formula>
    </cfRule>
  </conditionalFormatting>
  <conditionalFormatting sqref="N98">
    <cfRule type="expression" dxfId="7759" priority="436">
      <formula>$W98&gt;0</formula>
    </cfRule>
  </conditionalFormatting>
  <conditionalFormatting sqref="P98">
    <cfRule type="expression" dxfId="7758" priority="431" stopIfTrue="1">
      <formula>$D$94="- Select EU funder -"</formula>
    </cfRule>
  </conditionalFormatting>
  <conditionalFormatting sqref="P98">
    <cfRule type="containsText" dxfId="7757" priority="432" stopIfTrue="1" operator="containsText" text="WP">
      <formula>NOT(ISERROR(SEARCH("WP",P98)))</formula>
    </cfRule>
  </conditionalFormatting>
  <conditionalFormatting sqref="P98">
    <cfRule type="expression" dxfId="7756" priority="433">
      <formula>$W98&gt;0</formula>
    </cfRule>
  </conditionalFormatting>
  <conditionalFormatting sqref="N100">
    <cfRule type="expression" dxfId="7755" priority="428" stopIfTrue="1">
      <formula>$D$94="- Select EU funder -"</formula>
    </cfRule>
  </conditionalFormatting>
  <conditionalFormatting sqref="N100">
    <cfRule type="notContainsBlanks" dxfId="7754" priority="429" stopIfTrue="1">
      <formula>LEN(TRIM(N100))&gt;0</formula>
    </cfRule>
  </conditionalFormatting>
  <conditionalFormatting sqref="N100">
    <cfRule type="expression" dxfId="7753" priority="430">
      <formula>$W100&gt;0</formula>
    </cfRule>
  </conditionalFormatting>
  <conditionalFormatting sqref="P100">
    <cfRule type="expression" dxfId="7752" priority="425" stopIfTrue="1">
      <formula>$D$94="- Select EU funder -"</formula>
    </cfRule>
  </conditionalFormatting>
  <conditionalFormatting sqref="P100">
    <cfRule type="containsText" dxfId="7751" priority="426" stopIfTrue="1" operator="containsText" text="WP">
      <formula>NOT(ISERROR(SEARCH("WP",P100)))</formula>
    </cfRule>
  </conditionalFormatting>
  <conditionalFormatting sqref="P100">
    <cfRule type="expression" dxfId="7750" priority="427">
      <formula>$W100&gt;0</formula>
    </cfRule>
  </conditionalFormatting>
  <conditionalFormatting sqref="N102">
    <cfRule type="expression" dxfId="7749" priority="422" stopIfTrue="1">
      <formula>$D$94="- Select EU funder -"</formula>
    </cfRule>
  </conditionalFormatting>
  <conditionalFormatting sqref="N102">
    <cfRule type="notContainsBlanks" dxfId="7748" priority="423" stopIfTrue="1">
      <formula>LEN(TRIM(N102))&gt;0</formula>
    </cfRule>
  </conditionalFormatting>
  <conditionalFormatting sqref="N102">
    <cfRule type="expression" dxfId="7747" priority="424">
      <formula>$W102&gt;0</formula>
    </cfRule>
  </conditionalFormatting>
  <conditionalFormatting sqref="P102">
    <cfRule type="expression" dxfId="7746" priority="419" stopIfTrue="1">
      <formula>$D$94="- Select EU funder -"</formula>
    </cfRule>
  </conditionalFormatting>
  <conditionalFormatting sqref="P102">
    <cfRule type="containsText" dxfId="7745" priority="420" stopIfTrue="1" operator="containsText" text="WP">
      <formula>NOT(ISERROR(SEARCH("WP",P102)))</formula>
    </cfRule>
  </conditionalFormatting>
  <conditionalFormatting sqref="P102">
    <cfRule type="expression" dxfId="7744" priority="421">
      <formula>$W102&gt;0</formula>
    </cfRule>
  </conditionalFormatting>
  <conditionalFormatting sqref="N104">
    <cfRule type="expression" dxfId="7743" priority="416" stopIfTrue="1">
      <formula>$D$94="- Select EU funder -"</formula>
    </cfRule>
  </conditionalFormatting>
  <conditionalFormatting sqref="N104">
    <cfRule type="notContainsBlanks" dxfId="7742" priority="417" stopIfTrue="1">
      <formula>LEN(TRIM(N104))&gt;0</formula>
    </cfRule>
  </conditionalFormatting>
  <conditionalFormatting sqref="N104">
    <cfRule type="expression" dxfId="7741" priority="418">
      <formula>$W104&gt;0</formula>
    </cfRule>
  </conditionalFormatting>
  <conditionalFormatting sqref="P104">
    <cfRule type="expression" dxfId="7740" priority="413" stopIfTrue="1">
      <formula>$D$94="- Select EU funder -"</formula>
    </cfRule>
  </conditionalFormatting>
  <conditionalFormatting sqref="P104">
    <cfRule type="containsText" dxfId="7739" priority="414" stopIfTrue="1" operator="containsText" text="WP">
      <formula>NOT(ISERROR(SEARCH("WP",P104)))</formula>
    </cfRule>
  </conditionalFormatting>
  <conditionalFormatting sqref="P104">
    <cfRule type="expression" dxfId="7738" priority="415">
      <formula>$W104&gt;0</formula>
    </cfRule>
  </conditionalFormatting>
  <conditionalFormatting sqref="N106">
    <cfRule type="expression" dxfId="7737" priority="410" stopIfTrue="1">
      <formula>$D$94="- Select EU funder -"</formula>
    </cfRule>
  </conditionalFormatting>
  <conditionalFormatting sqref="N106">
    <cfRule type="notContainsBlanks" dxfId="7736" priority="411" stopIfTrue="1">
      <formula>LEN(TRIM(N106))&gt;0</formula>
    </cfRule>
  </conditionalFormatting>
  <conditionalFormatting sqref="N106">
    <cfRule type="expression" dxfId="7735" priority="412">
      <formula>$W106&gt;0</formula>
    </cfRule>
  </conditionalFormatting>
  <conditionalFormatting sqref="P106">
    <cfRule type="expression" dxfId="7734" priority="407" stopIfTrue="1">
      <formula>$D$94="- Select EU funder -"</formula>
    </cfRule>
  </conditionalFormatting>
  <conditionalFormatting sqref="P106">
    <cfRule type="containsText" dxfId="7733" priority="408" stopIfTrue="1" operator="containsText" text="WP">
      <formula>NOT(ISERROR(SEARCH("WP",P106)))</formula>
    </cfRule>
  </conditionalFormatting>
  <conditionalFormatting sqref="P106">
    <cfRule type="expression" dxfId="7732" priority="409">
      <formula>$W106&gt;0</formula>
    </cfRule>
  </conditionalFormatting>
  <conditionalFormatting sqref="N108">
    <cfRule type="expression" dxfId="7731" priority="404" stopIfTrue="1">
      <formula>$D$94="- Select EU funder -"</formula>
    </cfRule>
  </conditionalFormatting>
  <conditionalFormatting sqref="N108">
    <cfRule type="notContainsBlanks" dxfId="7730" priority="405" stopIfTrue="1">
      <formula>LEN(TRIM(N108))&gt;0</formula>
    </cfRule>
  </conditionalFormatting>
  <conditionalFormatting sqref="N108">
    <cfRule type="expression" dxfId="7729" priority="406">
      <formula>$W108&gt;0</formula>
    </cfRule>
  </conditionalFormatting>
  <conditionalFormatting sqref="P108">
    <cfRule type="expression" dxfId="7728" priority="401" stopIfTrue="1">
      <formula>$D$94="- Select EU funder -"</formula>
    </cfRule>
  </conditionalFormatting>
  <conditionalFormatting sqref="P108">
    <cfRule type="containsText" dxfId="7727" priority="402" stopIfTrue="1" operator="containsText" text="WP">
      <formula>NOT(ISERROR(SEARCH("WP",P108)))</formula>
    </cfRule>
  </conditionalFormatting>
  <conditionalFormatting sqref="P108">
    <cfRule type="expression" dxfId="7726" priority="403">
      <formula>$W108&gt;0</formula>
    </cfRule>
  </conditionalFormatting>
  <conditionalFormatting sqref="N110">
    <cfRule type="expression" dxfId="7725" priority="398" stopIfTrue="1">
      <formula>$D$94="- Select EU funder -"</formula>
    </cfRule>
  </conditionalFormatting>
  <conditionalFormatting sqref="N110">
    <cfRule type="notContainsBlanks" dxfId="7724" priority="399" stopIfTrue="1">
      <formula>LEN(TRIM(N110))&gt;0</formula>
    </cfRule>
  </conditionalFormatting>
  <conditionalFormatting sqref="N110">
    <cfRule type="expression" dxfId="7723" priority="400">
      <formula>$W110&gt;0</formula>
    </cfRule>
  </conditionalFormatting>
  <conditionalFormatting sqref="P110">
    <cfRule type="expression" dxfId="7722" priority="395" stopIfTrue="1">
      <formula>$D$94="- Select EU funder -"</formula>
    </cfRule>
  </conditionalFormatting>
  <conditionalFormatting sqref="P110">
    <cfRule type="containsText" dxfId="7721" priority="396" stopIfTrue="1" operator="containsText" text="WP">
      <formula>NOT(ISERROR(SEARCH("WP",P110)))</formula>
    </cfRule>
  </conditionalFormatting>
  <conditionalFormatting sqref="P110">
    <cfRule type="expression" dxfId="7720" priority="397">
      <formula>$W110&gt;0</formula>
    </cfRule>
  </conditionalFormatting>
  <conditionalFormatting sqref="N112">
    <cfRule type="expression" dxfId="7719" priority="392" stopIfTrue="1">
      <formula>$D$94="- Select EU funder -"</formula>
    </cfRule>
  </conditionalFormatting>
  <conditionalFormatting sqref="N112">
    <cfRule type="notContainsBlanks" dxfId="7718" priority="393" stopIfTrue="1">
      <formula>LEN(TRIM(N112))&gt;0</formula>
    </cfRule>
  </conditionalFormatting>
  <conditionalFormatting sqref="N112">
    <cfRule type="expression" dxfId="7717" priority="394">
      <formula>$W112&gt;0</formula>
    </cfRule>
  </conditionalFormatting>
  <conditionalFormatting sqref="P112">
    <cfRule type="expression" dxfId="7716" priority="389" stopIfTrue="1">
      <formula>$D$94="- Select EU funder -"</formula>
    </cfRule>
  </conditionalFormatting>
  <conditionalFormatting sqref="P112">
    <cfRule type="containsText" dxfId="7715" priority="390" stopIfTrue="1" operator="containsText" text="WP">
      <formula>NOT(ISERROR(SEARCH("WP",P112)))</formula>
    </cfRule>
  </conditionalFormatting>
  <conditionalFormatting sqref="P112">
    <cfRule type="expression" dxfId="7714" priority="391">
      <formula>$W112&gt;0</formula>
    </cfRule>
  </conditionalFormatting>
  <conditionalFormatting sqref="N114">
    <cfRule type="expression" dxfId="7713" priority="386" stopIfTrue="1">
      <formula>$D$94="- Select EU funder -"</formula>
    </cfRule>
  </conditionalFormatting>
  <conditionalFormatting sqref="N114">
    <cfRule type="notContainsBlanks" dxfId="7712" priority="387" stopIfTrue="1">
      <formula>LEN(TRIM(N114))&gt;0</formula>
    </cfRule>
  </conditionalFormatting>
  <conditionalFormatting sqref="N114">
    <cfRule type="expression" dxfId="7711" priority="388">
      <formula>$W114&gt;0</formula>
    </cfRule>
  </conditionalFormatting>
  <conditionalFormatting sqref="P114">
    <cfRule type="expression" dxfId="7710" priority="383" stopIfTrue="1">
      <formula>$D$94="- Select EU funder -"</formula>
    </cfRule>
  </conditionalFormatting>
  <conditionalFormatting sqref="P114">
    <cfRule type="containsText" dxfId="7709" priority="384" stopIfTrue="1" operator="containsText" text="WP">
      <formula>NOT(ISERROR(SEARCH("WP",P114)))</formula>
    </cfRule>
  </conditionalFormatting>
  <conditionalFormatting sqref="P114">
    <cfRule type="expression" dxfId="7708" priority="385">
      <formula>$W114&gt;0</formula>
    </cfRule>
  </conditionalFormatting>
  <conditionalFormatting sqref="N116">
    <cfRule type="expression" dxfId="7707" priority="380" stopIfTrue="1">
      <formula>$D$94="- Select EU funder -"</formula>
    </cfRule>
  </conditionalFormatting>
  <conditionalFormatting sqref="N116">
    <cfRule type="notContainsBlanks" dxfId="7706" priority="381" stopIfTrue="1">
      <formula>LEN(TRIM(N116))&gt;0</formula>
    </cfRule>
  </conditionalFormatting>
  <conditionalFormatting sqref="N116">
    <cfRule type="expression" dxfId="7705" priority="382">
      <formula>$W116&gt;0</formula>
    </cfRule>
  </conditionalFormatting>
  <conditionalFormatting sqref="P116">
    <cfRule type="expression" dxfId="7704" priority="377" stopIfTrue="1">
      <formula>$D$94="- Select EU funder -"</formula>
    </cfRule>
  </conditionalFormatting>
  <conditionalFormatting sqref="P116">
    <cfRule type="containsText" dxfId="7703" priority="378" stopIfTrue="1" operator="containsText" text="WP">
      <formula>NOT(ISERROR(SEARCH("WP",P116)))</formula>
    </cfRule>
  </conditionalFormatting>
  <conditionalFormatting sqref="P116">
    <cfRule type="expression" dxfId="7702" priority="379">
      <formula>$W116&gt;0</formula>
    </cfRule>
  </conditionalFormatting>
  <conditionalFormatting sqref="N118">
    <cfRule type="expression" dxfId="7701" priority="374" stopIfTrue="1">
      <formula>$D$94="- Select EU funder -"</formula>
    </cfRule>
  </conditionalFormatting>
  <conditionalFormatting sqref="N118">
    <cfRule type="notContainsBlanks" dxfId="7700" priority="375" stopIfTrue="1">
      <formula>LEN(TRIM(N118))&gt;0</formula>
    </cfRule>
  </conditionalFormatting>
  <conditionalFormatting sqref="N118">
    <cfRule type="expression" dxfId="7699" priority="376">
      <formula>$W118&gt;0</formula>
    </cfRule>
  </conditionalFormatting>
  <conditionalFormatting sqref="P118">
    <cfRule type="expression" dxfId="7698" priority="371" stopIfTrue="1">
      <formula>$D$94="- Select EU funder -"</formula>
    </cfRule>
  </conditionalFormatting>
  <conditionalFormatting sqref="P118">
    <cfRule type="containsText" dxfId="7697" priority="372" stopIfTrue="1" operator="containsText" text="WP">
      <formula>NOT(ISERROR(SEARCH("WP",P118)))</formula>
    </cfRule>
  </conditionalFormatting>
  <conditionalFormatting sqref="P118">
    <cfRule type="expression" dxfId="7696" priority="373">
      <formula>$W118&gt;0</formula>
    </cfRule>
  </conditionalFormatting>
  <conditionalFormatting sqref="N120">
    <cfRule type="expression" dxfId="7695" priority="368" stopIfTrue="1">
      <formula>$D$94="- Select EU funder -"</formula>
    </cfRule>
  </conditionalFormatting>
  <conditionalFormatting sqref="N120">
    <cfRule type="notContainsBlanks" dxfId="7694" priority="369" stopIfTrue="1">
      <formula>LEN(TRIM(N120))&gt;0</formula>
    </cfRule>
  </conditionalFormatting>
  <conditionalFormatting sqref="N120">
    <cfRule type="expression" dxfId="7693" priority="370">
      <formula>$W120&gt;0</formula>
    </cfRule>
  </conditionalFormatting>
  <conditionalFormatting sqref="P120">
    <cfRule type="expression" dxfId="7692" priority="365" stopIfTrue="1">
      <formula>$D$94="- Select EU funder -"</formula>
    </cfRule>
  </conditionalFormatting>
  <conditionalFormatting sqref="P120">
    <cfRule type="containsText" dxfId="7691" priority="366" stopIfTrue="1" operator="containsText" text="WP">
      <formula>NOT(ISERROR(SEARCH("WP",P120)))</formula>
    </cfRule>
  </conditionalFormatting>
  <conditionalFormatting sqref="P120">
    <cfRule type="expression" dxfId="7690" priority="367">
      <formula>$W120&gt;0</formula>
    </cfRule>
  </conditionalFormatting>
  <conditionalFormatting sqref="N122">
    <cfRule type="expression" dxfId="7689" priority="362" stopIfTrue="1">
      <formula>$D$94="- Select EU funder -"</formula>
    </cfRule>
  </conditionalFormatting>
  <conditionalFormatting sqref="N122">
    <cfRule type="notContainsBlanks" dxfId="7688" priority="363" stopIfTrue="1">
      <formula>LEN(TRIM(N122))&gt;0</formula>
    </cfRule>
  </conditionalFormatting>
  <conditionalFormatting sqref="N122">
    <cfRule type="expression" dxfId="7687" priority="364">
      <formula>$W122&gt;0</formula>
    </cfRule>
  </conditionalFormatting>
  <conditionalFormatting sqref="P122">
    <cfRule type="expression" dxfId="7686" priority="359" stopIfTrue="1">
      <formula>$D$94="- Select EU funder -"</formula>
    </cfRule>
  </conditionalFormatting>
  <conditionalFormatting sqref="P122">
    <cfRule type="containsText" dxfId="7685" priority="360" stopIfTrue="1" operator="containsText" text="WP">
      <formula>NOT(ISERROR(SEARCH("WP",P122)))</formula>
    </cfRule>
  </conditionalFormatting>
  <conditionalFormatting sqref="P122">
    <cfRule type="expression" dxfId="7684" priority="361">
      <formula>$W122&gt;0</formula>
    </cfRule>
  </conditionalFormatting>
  <conditionalFormatting sqref="N124">
    <cfRule type="expression" dxfId="7683" priority="356" stopIfTrue="1">
      <formula>$D$124="- Select EU funder -"</formula>
    </cfRule>
  </conditionalFormatting>
  <conditionalFormatting sqref="N124">
    <cfRule type="notContainsBlanks" dxfId="7682" priority="357" stopIfTrue="1">
      <formula>LEN(TRIM(N124))&gt;0</formula>
    </cfRule>
  </conditionalFormatting>
  <conditionalFormatting sqref="N124">
    <cfRule type="expression" dxfId="7681" priority="358">
      <formula>$W124&gt;0</formula>
    </cfRule>
  </conditionalFormatting>
  <conditionalFormatting sqref="P124">
    <cfRule type="expression" dxfId="7680" priority="353" stopIfTrue="1">
      <formula>$D$124="- Select EU funder -"</formula>
    </cfRule>
  </conditionalFormatting>
  <conditionalFormatting sqref="P124">
    <cfRule type="containsText" dxfId="7679" priority="354" stopIfTrue="1" operator="containsText" text="WP">
      <formula>NOT(ISERROR(SEARCH("WP",P124)))</formula>
    </cfRule>
  </conditionalFormatting>
  <conditionalFormatting sqref="P124">
    <cfRule type="expression" dxfId="7678" priority="355">
      <formula>$W124&gt;0</formula>
    </cfRule>
  </conditionalFormatting>
  <conditionalFormatting sqref="N126">
    <cfRule type="expression" dxfId="7677" priority="350" stopIfTrue="1">
      <formula>$D$124="- Select EU funder -"</formula>
    </cfRule>
  </conditionalFormatting>
  <conditionalFormatting sqref="N126">
    <cfRule type="notContainsBlanks" dxfId="7676" priority="351" stopIfTrue="1">
      <formula>LEN(TRIM(N126))&gt;0</formula>
    </cfRule>
  </conditionalFormatting>
  <conditionalFormatting sqref="N126">
    <cfRule type="expression" dxfId="7675" priority="352">
      <formula>$W126&gt;0</formula>
    </cfRule>
  </conditionalFormatting>
  <conditionalFormatting sqref="P126">
    <cfRule type="expression" dxfId="7674" priority="347" stopIfTrue="1">
      <formula>$D$124="- Select EU funder -"</formula>
    </cfRule>
  </conditionalFormatting>
  <conditionalFormatting sqref="P126">
    <cfRule type="containsText" dxfId="7673" priority="348" stopIfTrue="1" operator="containsText" text="WP">
      <formula>NOT(ISERROR(SEARCH("WP",P126)))</formula>
    </cfRule>
  </conditionalFormatting>
  <conditionalFormatting sqref="P126">
    <cfRule type="expression" dxfId="7672" priority="349">
      <formula>$W126&gt;0</formula>
    </cfRule>
  </conditionalFormatting>
  <conditionalFormatting sqref="N128">
    <cfRule type="expression" dxfId="7671" priority="344" stopIfTrue="1">
      <formula>$D$124="- Select EU funder -"</formula>
    </cfRule>
  </conditionalFormatting>
  <conditionalFormatting sqref="N128">
    <cfRule type="notContainsBlanks" dxfId="7670" priority="345" stopIfTrue="1">
      <formula>LEN(TRIM(N128))&gt;0</formula>
    </cfRule>
  </conditionalFormatting>
  <conditionalFormatting sqref="N128">
    <cfRule type="expression" dxfId="7669" priority="346">
      <formula>$W128&gt;0</formula>
    </cfRule>
  </conditionalFormatting>
  <conditionalFormatting sqref="P128">
    <cfRule type="expression" dxfId="7668" priority="341" stopIfTrue="1">
      <formula>$D$124="- Select EU funder -"</formula>
    </cfRule>
  </conditionalFormatting>
  <conditionalFormatting sqref="P128">
    <cfRule type="containsText" dxfId="7667" priority="342" stopIfTrue="1" operator="containsText" text="WP">
      <formula>NOT(ISERROR(SEARCH("WP",P128)))</formula>
    </cfRule>
  </conditionalFormatting>
  <conditionalFormatting sqref="P128">
    <cfRule type="expression" dxfId="7666" priority="343">
      <formula>$W128&gt;0</formula>
    </cfRule>
  </conditionalFormatting>
  <conditionalFormatting sqref="N130">
    <cfRule type="expression" dxfId="7665" priority="338" stopIfTrue="1">
      <formula>$D$124="- Select EU funder -"</formula>
    </cfRule>
  </conditionalFormatting>
  <conditionalFormatting sqref="N130">
    <cfRule type="notContainsBlanks" dxfId="7664" priority="339" stopIfTrue="1">
      <formula>LEN(TRIM(N130))&gt;0</formula>
    </cfRule>
  </conditionalFormatting>
  <conditionalFormatting sqref="N130">
    <cfRule type="expression" dxfId="7663" priority="340">
      <formula>$W130&gt;0</formula>
    </cfRule>
  </conditionalFormatting>
  <conditionalFormatting sqref="P130">
    <cfRule type="expression" dxfId="7662" priority="335" stopIfTrue="1">
      <formula>$D$124="- Select EU funder -"</formula>
    </cfRule>
  </conditionalFormatting>
  <conditionalFormatting sqref="P130">
    <cfRule type="containsText" dxfId="7661" priority="336" stopIfTrue="1" operator="containsText" text="WP">
      <formula>NOT(ISERROR(SEARCH("WP",P130)))</formula>
    </cfRule>
  </conditionalFormatting>
  <conditionalFormatting sqref="P130">
    <cfRule type="expression" dxfId="7660" priority="337">
      <formula>$W130&gt;0</formula>
    </cfRule>
  </conditionalFormatting>
  <conditionalFormatting sqref="N132">
    <cfRule type="expression" dxfId="7659" priority="332" stopIfTrue="1">
      <formula>$D$124="- Select EU funder -"</formula>
    </cfRule>
  </conditionalFormatting>
  <conditionalFormatting sqref="N132">
    <cfRule type="notContainsBlanks" dxfId="7658" priority="333" stopIfTrue="1">
      <formula>LEN(TRIM(N132))&gt;0</formula>
    </cfRule>
  </conditionalFormatting>
  <conditionalFormatting sqref="N132">
    <cfRule type="expression" dxfId="7657" priority="334">
      <formula>$W132&gt;0</formula>
    </cfRule>
  </conditionalFormatting>
  <conditionalFormatting sqref="P132">
    <cfRule type="expression" dxfId="7656" priority="329" stopIfTrue="1">
      <formula>$D$124="- Select EU funder -"</formula>
    </cfRule>
  </conditionalFormatting>
  <conditionalFormatting sqref="P132">
    <cfRule type="containsText" dxfId="7655" priority="330" stopIfTrue="1" operator="containsText" text="WP">
      <formula>NOT(ISERROR(SEARCH("WP",P132)))</formula>
    </cfRule>
  </conditionalFormatting>
  <conditionalFormatting sqref="P132">
    <cfRule type="expression" dxfId="7654" priority="331">
      <formula>$W132&gt;0</formula>
    </cfRule>
  </conditionalFormatting>
  <conditionalFormatting sqref="N134">
    <cfRule type="expression" dxfId="7653" priority="326" stopIfTrue="1">
      <formula>$D$124="- Select EU funder -"</formula>
    </cfRule>
  </conditionalFormatting>
  <conditionalFormatting sqref="N134">
    <cfRule type="notContainsBlanks" dxfId="7652" priority="327" stopIfTrue="1">
      <formula>LEN(TRIM(N134))&gt;0</formula>
    </cfRule>
  </conditionalFormatting>
  <conditionalFormatting sqref="N134">
    <cfRule type="expression" dxfId="7651" priority="328">
      <formula>$W134&gt;0</formula>
    </cfRule>
  </conditionalFormatting>
  <conditionalFormatting sqref="P134">
    <cfRule type="expression" dxfId="7650" priority="323" stopIfTrue="1">
      <formula>$D$124="- Select EU funder -"</formula>
    </cfRule>
  </conditionalFormatting>
  <conditionalFormatting sqref="P134">
    <cfRule type="containsText" dxfId="7649" priority="324" stopIfTrue="1" operator="containsText" text="WP">
      <formula>NOT(ISERROR(SEARCH("WP",P134)))</formula>
    </cfRule>
  </conditionalFormatting>
  <conditionalFormatting sqref="P134">
    <cfRule type="expression" dxfId="7648" priority="325">
      <formula>$W134&gt;0</formula>
    </cfRule>
  </conditionalFormatting>
  <conditionalFormatting sqref="N136">
    <cfRule type="expression" dxfId="7647" priority="320" stopIfTrue="1">
      <formula>$D$124="- Select EU funder -"</formula>
    </cfRule>
  </conditionalFormatting>
  <conditionalFormatting sqref="N136">
    <cfRule type="notContainsBlanks" dxfId="7646" priority="321" stopIfTrue="1">
      <formula>LEN(TRIM(N136))&gt;0</formula>
    </cfRule>
  </conditionalFormatting>
  <conditionalFormatting sqref="N136">
    <cfRule type="expression" dxfId="7645" priority="322">
      <formula>$W136&gt;0</formula>
    </cfRule>
  </conditionalFormatting>
  <conditionalFormatting sqref="P136">
    <cfRule type="expression" dxfId="7644" priority="317" stopIfTrue="1">
      <formula>$D$124="- Select EU funder -"</formula>
    </cfRule>
  </conditionalFormatting>
  <conditionalFormatting sqref="P136">
    <cfRule type="containsText" dxfId="7643" priority="318" stopIfTrue="1" operator="containsText" text="WP">
      <formula>NOT(ISERROR(SEARCH("WP",P136)))</formula>
    </cfRule>
  </conditionalFormatting>
  <conditionalFormatting sqref="P136">
    <cfRule type="expression" dxfId="7642" priority="319">
      <formula>$W136&gt;0</formula>
    </cfRule>
  </conditionalFormatting>
  <conditionalFormatting sqref="N138">
    <cfRule type="expression" dxfId="7641" priority="314" stopIfTrue="1">
      <formula>$D$124="- Select EU funder -"</formula>
    </cfRule>
  </conditionalFormatting>
  <conditionalFormatting sqref="N138">
    <cfRule type="notContainsBlanks" dxfId="7640" priority="315" stopIfTrue="1">
      <formula>LEN(TRIM(N138))&gt;0</formula>
    </cfRule>
  </conditionalFormatting>
  <conditionalFormatting sqref="N138">
    <cfRule type="expression" dxfId="7639" priority="316">
      <formula>$W138&gt;0</formula>
    </cfRule>
  </conditionalFormatting>
  <conditionalFormatting sqref="P138">
    <cfRule type="expression" dxfId="7638" priority="311" stopIfTrue="1">
      <formula>$D$124="- Select EU funder -"</formula>
    </cfRule>
  </conditionalFormatting>
  <conditionalFormatting sqref="P138">
    <cfRule type="containsText" dxfId="7637" priority="312" stopIfTrue="1" operator="containsText" text="WP">
      <formula>NOT(ISERROR(SEARCH("WP",P138)))</formula>
    </cfRule>
  </conditionalFormatting>
  <conditionalFormatting sqref="P138">
    <cfRule type="expression" dxfId="7636" priority="313">
      <formula>$W138&gt;0</formula>
    </cfRule>
  </conditionalFormatting>
  <conditionalFormatting sqref="N140">
    <cfRule type="expression" dxfId="7635" priority="308" stopIfTrue="1">
      <formula>$D$124="- Select EU funder -"</formula>
    </cfRule>
  </conditionalFormatting>
  <conditionalFormatting sqref="N140">
    <cfRule type="notContainsBlanks" dxfId="7634" priority="309" stopIfTrue="1">
      <formula>LEN(TRIM(N140))&gt;0</formula>
    </cfRule>
  </conditionalFormatting>
  <conditionalFormatting sqref="N140">
    <cfRule type="expression" dxfId="7633" priority="310">
      <formula>$W140&gt;0</formula>
    </cfRule>
  </conditionalFormatting>
  <conditionalFormatting sqref="P140">
    <cfRule type="expression" dxfId="7632" priority="305" stopIfTrue="1">
      <formula>$D$124="- Select EU funder -"</formula>
    </cfRule>
  </conditionalFormatting>
  <conditionalFormatting sqref="P140">
    <cfRule type="containsText" dxfId="7631" priority="306" stopIfTrue="1" operator="containsText" text="WP">
      <formula>NOT(ISERROR(SEARCH("WP",P140)))</formula>
    </cfRule>
  </conditionalFormatting>
  <conditionalFormatting sqref="P140">
    <cfRule type="expression" dxfId="7630" priority="307">
      <formula>$W140&gt;0</formula>
    </cfRule>
  </conditionalFormatting>
  <conditionalFormatting sqref="N142">
    <cfRule type="expression" dxfId="7629" priority="302" stopIfTrue="1">
      <formula>$D$124="- Select EU funder -"</formula>
    </cfRule>
  </conditionalFormatting>
  <conditionalFormatting sqref="N142">
    <cfRule type="notContainsBlanks" dxfId="7628" priority="303" stopIfTrue="1">
      <formula>LEN(TRIM(N142))&gt;0</formula>
    </cfRule>
  </conditionalFormatting>
  <conditionalFormatting sqref="N142">
    <cfRule type="expression" dxfId="7627" priority="304">
      <formula>$W142&gt;0</formula>
    </cfRule>
  </conditionalFormatting>
  <conditionalFormatting sqref="P142">
    <cfRule type="expression" dxfId="7626" priority="299" stopIfTrue="1">
      <formula>$D$124="- Select EU funder -"</formula>
    </cfRule>
  </conditionalFormatting>
  <conditionalFormatting sqref="P142">
    <cfRule type="containsText" dxfId="7625" priority="300" stopIfTrue="1" operator="containsText" text="WP">
      <formula>NOT(ISERROR(SEARCH("WP",P142)))</formula>
    </cfRule>
  </conditionalFormatting>
  <conditionalFormatting sqref="P142">
    <cfRule type="expression" dxfId="7624" priority="301">
      <formula>$W142&gt;0</formula>
    </cfRule>
  </conditionalFormatting>
  <conditionalFormatting sqref="N144">
    <cfRule type="expression" dxfId="7623" priority="296" stopIfTrue="1">
      <formula>$D$124="- Select EU funder -"</formula>
    </cfRule>
  </conditionalFormatting>
  <conditionalFormatting sqref="N144">
    <cfRule type="notContainsBlanks" dxfId="7622" priority="297" stopIfTrue="1">
      <formula>LEN(TRIM(N144))&gt;0</formula>
    </cfRule>
  </conditionalFormatting>
  <conditionalFormatting sqref="N144">
    <cfRule type="expression" dxfId="7621" priority="298">
      <formula>$W144&gt;0</formula>
    </cfRule>
  </conditionalFormatting>
  <conditionalFormatting sqref="P144">
    <cfRule type="expression" dxfId="7620" priority="293" stopIfTrue="1">
      <formula>$D$124="- Select EU funder -"</formula>
    </cfRule>
  </conditionalFormatting>
  <conditionalFormatting sqref="P144">
    <cfRule type="containsText" dxfId="7619" priority="294" stopIfTrue="1" operator="containsText" text="WP">
      <formula>NOT(ISERROR(SEARCH("WP",P144)))</formula>
    </cfRule>
  </conditionalFormatting>
  <conditionalFormatting sqref="P144">
    <cfRule type="expression" dxfId="7618" priority="295">
      <formula>$W144&gt;0</formula>
    </cfRule>
  </conditionalFormatting>
  <conditionalFormatting sqref="N146">
    <cfRule type="expression" dxfId="7617" priority="290" stopIfTrue="1">
      <formula>$D$124="- Select EU funder -"</formula>
    </cfRule>
  </conditionalFormatting>
  <conditionalFormatting sqref="N146">
    <cfRule type="notContainsBlanks" dxfId="7616" priority="291" stopIfTrue="1">
      <formula>LEN(TRIM(N146))&gt;0</formula>
    </cfRule>
  </conditionalFormatting>
  <conditionalFormatting sqref="N146">
    <cfRule type="expression" dxfId="7615" priority="292">
      <formula>$W146&gt;0</formula>
    </cfRule>
  </conditionalFormatting>
  <conditionalFormatting sqref="P146">
    <cfRule type="expression" dxfId="7614" priority="287" stopIfTrue="1">
      <formula>$D$124="- Select EU funder -"</formula>
    </cfRule>
  </conditionalFormatting>
  <conditionalFormatting sqref="P146">
    <cfRule type="containsText" dxfId="7613" priority="288" stopIfTrue="1" operator="containsText" text="WP">
      <formula>NOT(ISERROR(SEARCH("WP",P146)))</formula>
    </cfRule>
  </conditionalFormatting>
  <conditionalFormatting sqref="P146">
    <cfRule type="expression" dxfId="7612" priority="289">
      <formula>$W146&gt;0</formula>
    </cfRule>
  </conditionalFormatting>
  <conditionalFormatting sqref="N148">
    <cfRule type="expression" dxfId="7611" priority="284" stopIfTrue="1">
      <formula>$D$124="- Select EU funder -"</formula>
    </cfRule>
  </conditionalFormatting>
  <conditionalFormatting sqref="N148">
    <cfRule type="notContainsBlanks" dxfId="7610" priority="285" stopIfTrue="1">
      <formula>LEN(TRIM(N148))&gt;0</formula>
    </cfRule>
  </conditionalFormatting>
  <conditionalFormatting sqref="N148">
    <cfRule type="expression" dxfId="7609" priority="286">
      <formula>$W148&gt;0</formula>
    </cfRule>
  </conditionalFormatting>
  <conditionalFormatting sqref="P148">
    <cfRule type="expression" dxfId="7608" priority="281" stopIfTrue="1">
      <formula>$D$124="- Select EU funder -"</formula>
    </cfRule>
  </conditionalFormatting>
  <conditionalFormatting sqref="P148">
    <cfRule type="containsText" dxfId="7607" priority="282" stopIfTrue="1" operator="containsText" text="WP">
      <formula>NOT(ISERROR(SEARCH("WP",P148)))</formula>
    </cfRule>
  </conditionalFormatting>
  <conditionalFormatting sqref="P148">
    <cfRule type="expression" dxfId="7606" priority="283">
      <formula>$W148&gt;0</formula>
    </cfRule>
  </conditionalFormatting>
  <conditionalFormatting sqref="N150">
    <cfRule type="expression" dxfId="7605" priority="278" stopIfTrue="1">
      <formula>$D$124="- Select EU funder -"</formula>
    </cfRule>
  </conditionalFormatting>
  <conditionalFormatting sqref="N150">
    <cfRule type="notContainsBlanks" dxfId="7604" priority="279" stopIfTrue="1">
      <formula>LEN(TRIM(N150))&gt;0</formula>
    </cfRule>
  </conditionalFormatting>
  <conditionalFormatting sqref="N150">
    <cfRule type="expression" dxfId="7603" priority="280">
      <formula>$W150&gt;0</formula>
    </cfRule>
  </conditionalFormatting>
  <conditionalFormatting sqref="P150">
    <cfRule type="expression" dxfId="7602" priority="275" stopIfTrue="1">
      <formula>$D$124="- Select EU funder -"</formula>
    </cfRule>
  </conditionalFormatting>
  <conditionalFormatting sqref="P150">
    <cfRule type="containsText" dxfId="7601" priority="276" stopIfTrue="1" operator="containsText" text="WP">
      <formula>NOT(ISERROR(SEARCH("WP",P150)))</formula>
    </cfRule>
  </conditionalFormatting>
  <conditionalFormatting sqref="P150">
    <cfRule type="expression" dxfId="7600" priority="277">
      <formula>$W150&gt;0</formula>
    </cfRule>
  </conditionalFormatting>
  <conditionalFormatting sqref="N152">
    <cfRule type="expression" dxfId="7599" priority="272" stopIfTrue="1">
      <formula>$D$124="- Select EU funder -"</formula>
    </cfRule>
  </conditionalFormatting>
  <conditionalFormatting sqref="N152">
    <cfRule type="notContainsBlanks" dxfId="7598" priority="273" stopIfTrue="1">
      <formula>LEN(TRIM(N152))&gt;0</formula>
    </cfRule>
  </conditionalFormatting>
  <conditionalFormatting sqref="N152">
    <cfRule type="expression" dxfId="7597" priority="274">
      <formula>$W152&gt;0</formula>
    </cfRule>
  </conditionalFormatting>
  <conditionalFormatting sqref="P152">
    <cfRule type="expression" dxfId="7596" priority="269" stopIfTrue="1">
      <formula>$D$124="- Select EU funder -"</formula>
    </cfRule>
  </conditionalFormatting>
  <conditionalFormatting sqref="P152">
    <cfRule type="containsText" dxfId="7595" priority="270" stopIfTrue="1" operator="containsText" text="WP">
      <formula>NOT(ISERROR(SEARCH("WP",P152)))</formula>
    </cfRule>
  </conditionalFormatting>
  <conditionalFormatting sqref="P152">
    <cfRule type="expression" dxfId="7594" priority="271">
      <formula>$W152&gt;0</formula>
    </cfRule>
  </conditionalFormatting>
  <conditionalFormatting sqref="N154">
    <cfRule type="expression" dxfId="7593" priority="266" stopIfTrue="1">
      <formula>$D$154="- Select EU funder -"</formula>
    </cfRule>
  </conditionalFormatting>
  <conditionalFormatting sqref="N154">
    <cfRule type="notContainsBlanks" dxfId="7592" priority="267" stopIfTrue="1">
      <formula>LEN(TRIM(N154))&gt;0</formula>
    </cfRule>
  </conditionalFormatting>
  <conditionalFormatting sqref="N154">
    <cfRule type="expression" dxfId="7591" priority="268">
      <formula>$W154&gt;0</formula>
    </cfRule>
  </conditionalFormatting>
  <conditionalFormatting sqref="P154">
    <cfRule type="expression" dxfId="7590" priority="263" stopIfTrue="1">
      <formula>$D$154="- Select EU funder -"</formula>
    </cfRule>
  </conditionalFormatting>
  <conditionalFormatting sqref="P154">
    <cfRule type="containsText" dxfId="7589" priority="264" stopIfTrue="1" operator="containsText" text="WP">
      <formula>NOT(ISERROR(SEARCH("WP",P154)))</formula>
    </cfRule>
  </conditionalFormatting>
  <conditionalFormatting sqref="P154">
    <cfRule type="expression" dxfId="7588" priority="265">
      <formula>$W154&gt;0</formula>
    </cfRule>
  </conditionalFormatting>
  <conditionalFormatting sqref="N156">
    <cfRule type="expression" dxfId="7587" priority="260" stopIfTrue="1">
      <formula>$D$154="- Select EU funder -"</formula>
    </cfRule>
  </conditionalFormatting>
  <conditionalFormatting sqref="N156">
    <cfRule type="notContainsBlanks" dxfId="7586" priority="261" stopIfTrue="1">
      <formula>LEN(TRIM(N156))&gt;0</formula>
    </cfRule>
  </conditionalFormatting>
  <conditionalFormatting sqref="N156">
    <cfRule type="expression" dxfId="7585" priority="262">
      <formula>$W156&gt;0</formula>
    </cfRule>
  </conditionalFormatting>
  <conditionalFormatting sqref="P156">
    <cfRule type="expression" dxfId="7584" priority="257" stopIfTrue="1">
      <formula>$D$154="- Select EU funder -"</formula>
    </cfRule>
  </conditionalFormatting>
  <conditionalFormatting sqref="P156">
    <cfRule type="containsText" dxfId="7583" priority="258" stopIfTrue="1" operator="containsText" text="WP">
      <formula>NOT(ISERROR(SEARCH("WP",P156)))</formula>
    </cfRule>
  </conditionalFormatting>
  <conditionalFormatting sqref="P156">
    <cfRule type="expression" dxfId="7582" priority="259">
      <formula>$W156&gt;0</formula>
    </cfRule>
  </conditionalFormatting>
  <conditionalFormatting sqref="N158">
    <cfRule type="expression" dxfId="7581" priority="254" stopIfTrue="1">
      <formula>$D$154="- Select EU funder -"</formula>
    </cfRule>
  </conditionalFormatting>
  <conditionalFormatting sqref="N158">
    <cfRule type="notContainsBlanks" dxfId="7580" priority="255" stopIfTrue="1">
      <formula>LEN(TRIM(N158))&gt;0</formula>
    </cfRule>
  </conditionalFormatting>
  <conditionalFormatting sqref="N158">
    <cfRule type="expression" dxfId="7579" priority="256">
      <formula>$W158&gt;0</formula>
    </cfRule>
  </conditionalFormatting>
  <conditionalFormatting sqref="P158">
    <cfRule type="expression" dxfId="7578" priority="251" stopIfTrue="1">
      <formula>$D$154="- Select EU funder -"</formula>
    </cfRule>
  </conditionalFormatting>
  <conditionalFormatting sqref="P158">
    <cfRule type="containsText" dxfId="7577" priority="252" stopIfTrue="1" operator="containsText" text="WP">
      <formula>NOT(ISERROR(SEARCH("WP",P158)))</formula>
    </cfRule>
  </conditionalFormatting>
  <conditionalFormatting sqref="P158">
    <cfRule type="expression" dxfId="7576" priority="253">
      <formula>$W158&gt;0</formula>
    </cfRule>
  </conditionalFormatting>
  <conditionalFormatting sqref="N160">
    <cfRule type="expression" dxfId="7575" priority="248" stopIfTrue="1">
      <formula>$D$154="- Select EU funder -"</formula>
    </cfRule>
  </conditionalFormatting>
  <conditionalFormatting sqref="N160">
    <cfRule type="notContainsBlanks" dxfId="7574" priority="249" stopIfTrue="1">
      <formula>LEN(TRIM(N160))&gt;0</formula>
    </cfRule>
  </conditionalFormatting>
  <conditionalFormatting sqref="N160">
    <cfRule type="expression" dxfId="7573" priority="250">
      <formula>$W160&gt;0</formula>
    </cfRule>
  </conditionalFormatting>
  <conditionalFormatting sqref="P160">
    <cfRule type="expression" dxfId="7572" priority="245" stopIfTrue="1">
      <formula>$D$154="- Select EU funder -"</formula>
    </cfRule>
  </conditionalFormatting>
  <conditionalFormatting sqref="P160">
    <cfRule type="containsText" dxfId="7571" priority="246" stopIfTrue="1" operator="containsText" text="WP">
      <formula>NOT(ISERROR(SEARCH("WP",P160)))</formula>
    </cfRule>
  </conditionalFormatting>
  <conditionalFormatting sqref="P160">
    <cfRule type="expression" dxfId="7570" priority="247">
      <formula>$W160&gt;0</formula>
    </cfRule>
  </conditionalFormatting>
  <conditionalFormatting sqref="N162">
    <cfRule type="expression" dxfId="7569" priority="242" stopIfTrue="1">
      <formula>$D$154="- Select EU funder -"</formula>
    </cfRule>
  </conditionalFormatting>
  <conditionalFormatting sqref="N162">
    <cfRule type="notContainsBlanks" dxfId="7568" priority="243" stopIfTrue="1">
      <formula>LEN(TRIM(N162))&gt;0</formula>
    </cfRule>
  </conditionalFormatting>
  <conditionalFormatting sqref="N162">
    <cfRule type="expression" dxfId="7567" priority="244">
      <formula>$W162&gt;0</formula>
    </cfRule>
  </conditionalFormatting>
  <conditionalFormatting sqref="P162">
    <cfRule type="expression" dxfId="7566" priority="239" stopIfTrue="1">
      <formula>$D$154="- Select EU funder -"</formula>
    </cfRule>
  </conditionalFormatting>
  <conditionalFormatting sqref="P162">
    <cfRule type="containsText" dxfId="7565" priority="240" stopIfTrue="1" operator="containsText" text="WP">
      <formula>NOT(ISERROR(SEARCH("WP",P162)))</formula>
    </cfRule>
  </conditionalFormatting>
  <conditionalFormatting sqref="P162">
    <cfRule type="expression" dxfId="7564" priority="241">
      <formula>$W162&gt;0</formula>
    </cfRule>
  </conditionalFormatting>
  <conditionalFormatting sqref="N164">
    <cfRule type="expression" dxfId="7563" priority="236" stopIfTrue="1">
      <formula>$D$154="- Select EU funder -"</formula>
    </cfRule>
  </conditionalFormatting>
  <conditionalFormatting sqref="N164">
    <cfRule type="notContainsBlanks" dxfId="7562" priority="237" stopIfTrue="1">
      <formula>LEN(TRIM(N164))&gt;0</formula>
    </cfRule>
  </conditionalFormatting>
  <conditionalFormatting sqref="N164">
    <cfRule type="expression" dxfId="7561" priority="238">
      <formula>$W164&gt;0</formula>
    </cfRule>
  </conditionalFormatting>
  <conditionalFormatting sqref="P164">
    <cfRule type="expression" dxfId="7560" priority="233" stopIfTrue="1">
      <formula>$D$154="- Select EU funder -"</formula>
    </cfRule>
  </conditionalFormatting>
  <conditionalFormatting sqref="P164">
    <cfRule type="containsText" dxfId="7559" priority="234" stopIfTrue="1" operator="containsText" text="WP">
      <formula>NOT(ISERROR(SEARCH("WP",P164)))</formula>
    </cfRule>
  </conditionalFormatting>
  <conditionalFormatting sqref="P164">
    <cfRule type="expression" dxfId="7558" priority="235">
      <formula>$W164&gt;0</formula>
    </cfRule>
  </conditionalFormatting>
  <conditionalFormatting sqref="N166">
    <cfRule type="expression" dxfId="7557" priority="230" stopIfTrue="1">
      <formula>$D$154="- Select EU funder -"</formula>
    </cfRule>
  </conditionalFormatting>
  <conditionalFormatting sqref="N166">
    <cfRule type="notContainsBlanks" dxfId="7556" priority="231" stopIfTrue="1">
      <formula>LEN(TRIM(N166))&gt;0</formula>
    </cfRule>
  </conditionalFormatting>
  <conditionalFormatting sqref="N166">
    <cfRule type="expression" dxfId="7555" priority="232">
      <formula>$W166&gt;0</formula>
    </cfRule>
  </conditionalFormatting>
  <conditionalFormatting sqref="P166">
    <cfRule type="expression" dxfId="7554" priority="227" stopIfTrue="1">
      <formula>$D$154="- Select EU funder -"</formula>
    </cfRule>
  </conditionalFormatting>
  <conditionalFormatting sqref="P166">
    <cfRule type="containsText" dxfId="7553" priority="228" stopIfTrue="1" operator="containsText" text="WP">
      <formula>NOT(ISERROR(SEARCH("WP",P166)))</formula>
    </cfRule>
  </conditionalFormatting>
  <conditionalFormatting sqref="P166">
    <cfRule type="expression" dxfId="7552" priority="229">
      <formula>$W166&gt;0</formula>
    </cfRule>
  </conditionalFormatting>
  <conditionalFormatting sqref="N168">
    <cfRule type="expression" dxfId="7551" priority="224" stopIfTrue="1">
      <formula>$D$154="- Select EU funder -"</formula>
    </cfRule>
  </conditionalFormatting>
  <conditionalFormatting sqref="N168">
    <cfRule type="notContainsBlanks" dxfId="7550" priority="225" stopIfTrue="1">
      <formula>LEN(TRIM(N168))&gt;0</formula>
    </cfRule>
  </conditionalFormatting>
  <conditionalFormatting sqref="N168">
    <cfRule type="expression" dxfId="7549" priority="226">
      <formula>$W168&gt;0</formula>
    </cfRule>
  </conditionalFormatting>
  <conditionalFormatting sqref="P168">
    <cfRule type="expression" dxfId="7548" priority="221" stopIfTrue="1">
      <formula>$D$154="- Select EU funder -"</formula>
    </cfRule>
  </conditionalFormatting>
  <conditionalFormatting sqref="P168">
    <cfRule type="containsText" dxfId="7547" priority="222" stopIfTrue="1" operator="containsText" text="WP">
      <formula>NOT(ISERROR(SEARCH("WP",P168)))</formula>
    </cfRule>
  </conditionalFormatting>
  <conditionalFormatting sqref="P168">
    <cfRule type="expression" dxfId="7546" priority="223">
      <formula>$W168&gt;0</formula>
    </cfRule>
  </conditionalFormatting>
  <conditionalFormatting sqref="N170">
    <cfRule type="expression" dxfId="7545" priority="218" stopIfTrue="1">
      <formula>$D$154="- Select EU funder -"</formula>
    </cfRule>
  </conditionalFormatting>
  <conditionalFormatting sqref="N170">
    <cfRule type="notContainsBlanks" dxfId="7544" priority="219" stopIfTrue="1">
      <formula>LEN(TRIM(N170))&gt;0</formula>
    </cfRule>
  </conditionalFormatting>
  <conditionalFormatting sqref="N170">
    <cfRule type="expression" dxfId="7543" priority="220">
      <formula>$W170&gt;0</formula>
    </cfRule>
  </conditionalFormatting>
  <conditionalFormatting sqref="P170">
    <cfRule type="expression" dxfId="7542" priority="215" stopIfTrue="1">
      <formula>$D$154="- Select EU funder -"</formula>
    </cfRule>
  </conditionalFormatting>
  <conditionalFormatting sqref="P170">
    <cfRule type="containsText" dxfId="7541" priority="216" stopIfTrue="1" operator="containsText" text="WP">
      <formula>NOT(ISERROR(SEARCH("WP",P170)))</formula>
    </cfRule>
  </conditionalFormatting>
  <conditionalFormatting sqref="P170">
    <cfRule type="expression" dxfId="7540" priority="217">
      <formula>$W170&gt;0</formula>
    </cfRule>
  </conditionalFormatting>
  <conditionalFormatting sqref="N172">
    <cfRule type="expression" dxfId="7539" priority="212" stopIfTrue="1">
      <formula>$D$154="- Select EU funder -"</formula>
    </cfRule>
  </conditionalFormatting>
  <conditionalFormatting sqref="N172">
    <cfRule type="notContainsBlanks" dxfId="7538" priority="213" stopIfTrue="1">
      <formula>LEN(TRIM(N172))&gt;0</formula>
    </cfRule>
  </conditionalFormatting>
  <conditionalFormatting sqref="N172">
    <cfRule type="expression" dxfId="7537" priority="214">
      <formula>$W172&gt;0</formula>
    </cfRule>
  </conditionalFormatting>
  <conditionalFormatting sqref="P172">
    <cfRule type="expression" dxfId="7536" priority="209" stopIfTrue="1">
      <formula>$D$154="- Select EU funder -"</formula>
    </cfRule>
  </conditionalFormatting>
  <conditionalFormatting sqref="P172">
    <cfRule type="containsText" dxfId="7535" priority="210" stopIfTrue="1" operator="containsText" text="WP">
      <formula>NOT(ISERROR(SEARCH("WP",P172)))</formula>
    </cfRule>
  </conditionalFormatting>
  <conditionalFormatting sqref="P172">
    <cfRule type="expression" dxfId="7534" priority="211">
      <formula>$W172&gt;0</formula>
    </cfRule>
  </conditionalFormatting>
  <conditionalFormatting sqref="N174">
    <cfRule type="expression" dxfId="7533" priority="206" stopIfTrue="1">
      <formula>$D$154="- Select EU funder -"</formula>
    </cfRule>
  </conditionalFormatting>
  <conditionalFormatting sqref="N174">
    <cfRule type="notContainsBlanks" dxfId="7532" priority="207" stopIfTrue="1">
      <formula>LEN(TRIM(N174))&gt;0</formula>
    </cfRule>
  </conditionalFormatting>
  <conditionalFormatting sqref="N174">
    <cfRule type="expression" dxfId="7531" priority="208">
      <formula>$W174&gt;0</formula>
    </cfRule>
  </conditionalFormatting>
  <conditionalFormatting sqref="P174">
    <cfRule type="expression" dxfId="7530" priority="203" stopIfTrue="1">
      <formula>$D$154="- Select EU funder -"</formula>
    </cfRule>
  </conditionalFormatting>
  <conditionalFormatting sqref="P174">
    <cfRule type="containsText" dxfId="7529" priority="204" stopIfTrue="1" operator="containsText" text="WP">
      <formula>NOT(ISERROR(SEARCH("WP",P174)))</formula>
    </cfRule>
  </conditionalFormatting>
  <conditionalFormatting sqref="P174">
    <cfRule type="expression" dxfId="7528" priority="205">
      <formula>$W174&gt;0</formula>
    </cfRule>
  </conditionalFormatting>
  <conditionalFormatting sqref="N176">
    <cfRule type="expression" dxfId="7527" priority="200" stopIfTrue="1">
      <formula>$D$154="- Select EU funder -"</formula>
    </cfRule>
  </conditionalFormatting>
  <conditionalFormatting sqref="N176">
    <cfRule type="notContainsBlanks" dxfId="7526" priority="201" stopIfTrue="1">
      <formula>LEN(TRIM(N176))&gt;0</formula>
    </cfRule>
  </conditionalFormatting>
  <conditionalFormatting sqref="N176">
    <cfRule type="expression" dxfId="7525" priority="202">
      <formula>$W176&gt;0</formula>
    </cfRule>
  </conditionalFormatting>
  <conditionalFormatting sqref="P176">
    <cfRule type="expression" dxfId="7524" priority="197" stopIfTrue="1">
      <formula>$D$154="- Select EU funder -"</formula>
    </cfRule>
  </conditionalFormatting>
  <conditionalFormatting sqref="P176">
    <cfRule type="containsText" dxfId="7523" priority="198" stopIfTrue="1" operator="containsText" text="WP">
      <formula>NOT(ISERROR(SEARCH("WP",P176)))</formula>
    </cfRule>
  </conditionalFormatting>
  <conditionalFormatting sqref="P176">
    <cfRule type="expression" dxfId="7522" priority="199">
      <formula>$W176&gt;0</formula>
    </cfRule>
  </conditionalFormatting>
  <conditionalFormatting sqref="N178">
    <cfRule type="expression" dxfId="7521" priority="194" stopIfTrue="1">
      <formula>$D$154="- Select EU funder -"</formula>
    </cfRule>
  </conditionalFormatting>
  <conditionalFormatting sqref="N178">
    <cfRule type="notContainsBlanks" dxfId="7520" priority="195" stopIfTrue="1">
      <formula>LEN(TRIM(N178))&gt;0</formula>
    </cfRule>
  </conditionalFormatting>
  <conditionalFormatting sqref="N178">
    <cfRule type="expression" dxfId="7519" priority="196">
      <formula>$W178&gt;0</formula>
    </cfRule>
  </conditionalFormatting>
  <conditionalFormatting sqref="P178">
    <cfRule type="expression" dxfId="7518" priority="191" stopIfTrue="1">
      <formula>$D$154="- Select EU funder -"</formula>
    </cfRule>
  </conditionalFormatting>
  <conditionalFormatting sqref="P178">
    <cfRule type="containsText" dxfId="7517" priority="192" stopIfTrue="1" operator="containsText" text="WP">
      <formula>NOT(ISERROR(SEARCH("WP",P178)))</formula>
    </cfRule>
  </conditionalFormatting>
  <conditionalFormatting sqref="P178">
    <cfRule type="expression" dxfId="7516" priority="193">
      <formula>$W178&gt;0</formula>
    </cfRule>
  </conditionalFormatting>
  <conditionalFormatting sqref="N180">
    <cfRule type="expression" dxfId="7515" priority="188" stopIfTrue="1">
      <formula>$D$154="- Select EU funder -"</formula>
    </cfRule>
  </conditionalFormatting>
  <conditionalFormatting sqref="N180">
    <cfRule type="notContainsBlanks" dxfId="7514" priority="189" stopIfTrue="1">
      <formula>LEN(TRIM(N180))&gt;0</formula>
    </cfRule>
  </conditionalFormatting>
  <conditionalFormatting sqref="N180">
    <cfRule type="expression" dxfId="7513" priority="190">
      <formula>$W180&gt;0</formula>
    </cfRule>
  </conditionalFormatting>
  <conditionalFormatting sqref="P180">
    <cfRule type="expression" dxfId="7512" priority="185" stopIfTrue="1">
      <formula>$D$154="- Select EU funder -"</formula>
    </cfRule>
  </conditionalFormatting>
  <conditionalFormatting sqref="P180">
    <cfRule type="containsText" dxfId="7511" priority="186" stopIfTrue="1" operator="containsText" text="WP">
      <formula>NOT(ISERROR(SEARCH("WP",P180)))</formula>
    </cfRule>
  </conditionalFormatting>
  <conditionalFormatting sqref="P180">
    <cfRule type="expression" dxfId="7510" priority="187">
      <formula>$W180&gt;0</formula>
    </cfRule>
  </conditionalFormatting>
  <conditionalFormatting sqref="N182">
    <cfRule type="expression" dxfId="7509" priority="182" stopIfTrue="1">
      <formula>$D$154="- Select EU funder -"</formula>
    </cfRule>
  </conditionalFormatting>
  <conditionalFormatting sqref="N182">
    <cfRule type="notContainsBlanks" dxfId="7508" priority="183" stopIfTrue="1">
      <formula>LEN(TRIM(N182))&gt;0</formula>
    </cfRule>
  </conditionalFormatting>
  <conditionalFormatting sqref="N182">
    <cfRule type="expression" dxfId="7507" priority="184">
      <formula>$W182&gt;0</formula>
    </cfRule>
  </conditionalFormatting>
  <conditionalFormatting sqref="P182">
    <cfRule type="expression" dxfId="7506" priority="179" stopIfTrue="1">
      <formula>$D$154="- Select EU funder -"</formula>
    </cfRule>
  </conditionalFormatting>
  <conditionalFormatting sqref="P182">
    <cfRule type="containsText" dxfId="7505" priority="180" stopIfTrue="1" operator="containsText" text="WP">
      <formula>NOT(ISERROR(SEARCH("WP",P182)))</formula>
    </cfRule>
  </conditionalFormatting>
  <conditionalFormatting sqref="P182">
    <cfRule type="expression" dxfId="7504" priority="181">
      <formula>$W182&gt;0</formula>
    </cfRule>
  </conditionalFormatting>
  <conditionalFormatting sqref="N184">
    <cfRule type="expression" dxfId="7503" priority="176" stopIfTrue="1">
      <formula>$D$184="- Select EU funder -"</formula>
    </cfRule>
  </conditionalFormatting>
  <conditionalFormatting sqref="N184">
    <cfRule type="notContainsBlanks" dxfId="7502" priority="177" stopIfTrue="1">
      <formula>LEN(TRIM(N184))&gt;0</formula>
    </cfRule>
  </conditionalFormatting>
  <conditionalFormatting sqref="N184">
    <cfRule type="expression" dxfId="7501" priority="178">
      <formula>$W184&gt;0</formula>
    </cfRule>
  </conditionalFormatting>
  <conditionalFormatting sqref="P184">
    <cfRule type="expression" dxfId="7500" priority="173" stopIfTrue="1">
      <formula>$D$184="- Select EU funder -"</formula>
    </cfRule>
  </conditionalFormatting>
  <conditionalFormatting sqref="P184">
    <cfRule type="containsText" dxfId="7499" priority="174" stopIfTrue="1" operator="containsText" text="WP">
      <formula>NOT(ISERROR(SEARCH("WP",P184)))</formula>
    </cfRule>
  </conditionalFormatting>
  <conditionalFormatting sqref="P184">
    <cfRule type="expression" dxfId="7498" priority="175">
      <formula>$W184&gt;0</formula>
    </cfRule>
  </conditionalFormatting>
  <conditionalFormatting sqref="N186">
    <cfRule type="expression" dxfId="7497" priority="170" stopIfTrue="1">
      <formula>$D$184="- Select EU funder -"</formula>
    </cfRule>
  </conditionalFormatting>
  <conditionalFormatting sqref="N186">
    <cfRule type="notContainsBlanks" dxfId="7496" priority="171" stopIfTrue="1">
      <formula>LEN(TRIM(N186))&gt;0</formula>
    </cfRule>
  </conditionalFormatting>
  <conditionalFormatting sqref="N186">
    <cfRule type="expression" dxfId="7495" priority="172">
      <formula>$W186&gt;0</formula>
    </cfRule>
  </conditionalFormatting>
  <conditionalFormatting sqref="P186">
    <cfRule type="expression" dxfId="7494" priority="167" stopIfTrue="1">
      <formula>$D$184="- Select EU funder -"</formula>
    </cfRule>
  </conditionalFormatting>
  <conditionalFormatting sqref="P186">
    <cfRule type="containsText" dxfId="7493" priority="168" stopIfTrue="1" operator="containsText" text="WP">
      <formula>NOT(ISERROR(SEARCH("WP",P186)))</formula>
    </cfRule>
  </conditionalFormatting>
  <conditionalFormatting sqref="P186">
    <cfRule type="expression" dxfId="7492" priority="169">
      <formula>$W186&gt;0</formula>
    </cfRule>
  </conditionalFormatting>
  <conditionalFormatting sqref="N188">
    <cfRule type="expression" dxfId="7491" priority="164" stopIfTrue="1">
      <formula>$D$184="- Select EU funder -"</formula>
    </cfRule>
  </conditionalFormatting>
  <conditionalFormatting sqref="N188">
    <cfRule type="notContainsBlanks" dxfId="7490" priority="165" stopIfTrue="1">
      <formula>LEN(TRIM(N188))&gt;0</formula>
    </cfRule>
  </conditionalFormatting>
  <conditionalFormatting sqref="N188">
    <cfRule type="expression" dxfId="7489" priority="166">
      <formula>$W188&gt;0</formula>
    </cfRule>
  </conditionalFormatting>
  <conditionalFormatting sqref="P188">
    <cfRule type="expression" dxfId="7488" priority="161" stopIfTrue="1">
      <formula>$D$184="- Select EU funder -"</formula>
    </cfRule>
  </conditionalFormatting>
  <conditionalFormatting sqref="P188">
    <cfRule type="containsText" dxfId="7487" priority="162" stopIfTrue="1" operator="containsText" text="WP">
      <formula>NOT(ISERROR(SEARCH("WP",P188)))</formula>
    </cfRule>
  </conditionalFormatting>
  <conditionalFormatting sqref="P188">
    <cfRule type="expression" dxfId="7486" priority="163">
      <formula>$W188&gt;0</formula>
    </cfRule>
  </conditionalFormatting>
  <conditionalFormatting sqref="N190">
    <cfRule type="expression" dxfId="7485" priority="158" stopIfTrue="1">
      <formula>$D$184="- Select EU funder -"</formula>
    </cfRule>
  </conditionalFormatting>
  <conditionalFormatting sqref="N190">
    <cfRule type="notContainsBlanks" dxfId="7484" priority="159" stopIfTrue="1">
      <formula>LEN(TRIM(N190))&gt;0</formula>
    </cfRule>
  </conditionalFormatting>
  <conditionalFormatting sqref="N190">
    <cfRule type="expression" dxfId="7483" priority="160">
      <formula>$W190&gt;0</formula>
    </cfRule>
  </conditionalFormatting>
  <conditionalFormatting sqref="P190">
    <cfRule type="expression" dxfId="7482" priority="155" stopIfTrue="1">
      <formula>$D$184="- Select EU funder -"</formula>
    </cfRule>
  </conditionalFormatting>
  <conditionalFormatting sqref="P190">
    <cfRule type="containsText" dxfId="7481" priority="156" stopIfTrue="1" operator="containsText" text="WP">
      <formula>NOT(ISERROR(SEARCH("WP",P190)))</formula>
    </cfRule>
  </conditionalFormatting>
  <conditionalFormatting sqref="P190">
    <cfRule type="expression" dxfId="7480" priority="157">
      <formula>$W190&gt;0</formula>
    </cfRule>
  </conditionalFormatting>
  <conditionalFormatting sqref="N192">
    <cfRule type="expression" dxfId="7479" priority="152" stopIfTrue="1">
      <formula>$D$184="- Select EU funder -"</formula>
    </cfRule>
  </conditionalFormatting>
  <conditionalFormatting sqref="N192">
    <cfRule type="notContainsBlanks" dxfId="7478" priority="153" stopIfTrue="1">
      <formula>LEN(TRIM(N192))&gt;0</formula>
    </cfRule>
  </conditionalFormatting>
  <conditionalFormatting sqref="N192">
    <cfRule type="expression" dxfId="7477" priority="154">
      <formula>$W192&gt;0</formula>
    </cfRule>
  </conditionalFormatting>
  <conditionalFormatting sqref="P192">
    <cfRule type="expression" dxfId="7476" priority="149" stopIfTrue="1">
      <formula>$D$184="- Select EU funder -"</formula>
    </cfRule>
  </conditionalFormatting>
  <conditionalFormatting sqref="P192">
    <cfRule type="containsText" dxfId="7475" priority="150" stopIfTrue="1" operator="containsText" text="WP">
      <formula>NOT(ISERROR(SEARCH("WP",P192)))</formula>
    </cfRule>
  </conditionalFormatting>
  <conditionalFormatting sqref="P192">
    <cfRule type="expression" dxfId="7474" priority="151">
      <formula>$W192&gt;0</formula>
    </cfRule>
  </conditionalFormatting>
  <conditionalFormatting sqref="N194">
    <cfRule type="expression" dxfId="7473" priority="146" stopIfTrue="1">
      <formula>$D$184="- Select EU funder -"</formula>
    </cfRule>
  </conditionalFormatting>
  <conditionalFormatting sqref="N194">
    <cfRule type="notContainsBlanks" dxfId="7472" priority="147" stopIfTrue="1">
      <formula>LEN(TRIM(N194))&gt;0</formula>
    </cfRule>
  </conditionalFormatting>
  <conditionalFormatting sqref="N194">
    <cfRule type="expression" dxfId="7471" priority="148">
      <formula>$W194&gt;0</formula>
    </cfRule>
  </conditionalFormatting>
  <conditionalFormatting sqref="P194">
    <cfRule type="expression" dxfId="7470" priority="143" stopIfTrue="1">
      <formula>$D$184="- Select EU funder -"</formula>
    </cfRule>
  </conditionalFormatting>
  <conditionalFormatting sqref="P194">
    <cfRule type="containsText" dxfId="7469" priority="144" stopIfTrue="1" operator="containsText" text="WP">
      <formula>NOT(ISERROR(SEARCH("WP",P194)))</formula>
    </cfRule>
  </conditionalFormatting>
  <conditionalFormatting sqref="P194">
    <cfRule type="expression" dxfId="7468" priority="145">
      <formula>$W194&gt;0</formula>
    </cfRule>
  </conditionalFormatting>
  <conditionalFormatting sqref="N196">
    <cfRule type="expression" dxfId="7467" priority="140" stopIfTrue="1">
      <formula>$D$184="- Select EU funder -"</formula>
    </cfRule>
  </conditionalFormatting>
  <conditionalFormatting sqref="N196">
    <cfRule type="notContainsBlanks" dxfId="7466" priority="141" stopIfTrue="1">
      <formula>LEN(TRIM(N196))&gt;0</formula>
    </cfRule>
  </conditionalFormatting>
  <conditionalFormatting sqref="N196">
    <cfRule type="expression" dxfId="7465" priority="142">
      <formula>$W196&gt;0</formula>
    </cfRule>
  </conditionalFormatting>
  <conditionalFormatting sqref="P196">
    <cfRule type="expression" dxfId="7464" priority="137" stopIfTrue="1">
      <formula>$D$184="- Select EU funder -"</formula>
    </cfRule>
  </conditionalFormatting>
  <conditionalFormatting sqref="P196">
    <cfRule type="containsText" dxfId="7463" priority="138" stopIfTrue="1" operator="containsText" text="WP">
      <formula>NOT(ISERROR(SEARCH("WP",P196)))</formula>
    </cfRule>
  </conditionalFormatting>
  <conditionalFormatting sqref="P196">
    <cfRule type="expression" dxfId="7462" priority="139">
      <formula>$W196&gt;0</formula>
    </cfRule>
  </conditionalFormatting>
  <conditionalFormatting sqref="N198">
    <cfRule type="expression" dxfId="7461" priority="134" stopIfTrue="1">
      <formula>$D$184="- Select EU funder -"</formula>
    </cfRule>
  </conditionalFormatting>
  <conditionalFormatting sqref="N198">
    <cfRule type="notContainsBlanks" dxfId="7460" priority="135" stopIfTrue="1">
      <formula>LEN(TRIM(N198))&gt;0</formula>
    </cfRule>
  </conditionalFormatting>
  <conditionalFormatting sqref="N198">
    <cfRule type="expression" dxfId="7459" priority="136">
      <formula>$W198&gt;0</formula>
    </cfRule>
  </conditionalFormatting>
  <conditionalFormatting sqref="P198">
    <cfRule type="expression" dxfId="7458" priority="131" stopIfTrue="1">
      <formula>$D$184="- Select EU funder -"</formula>
    </cfRule>
  </conditionalFormatting>
  <conditionalFormatting sqref="P198">
    <cfRule type="containsText" dxfId="7457" priority="132" stopIfTrue="1" operator="containsText" text="WP">
      <formula>NOT(ISERROR(SEARCH("WP",P198)))</formula>
    </cfRule>
  </conditionalFormatting>
  <conditionalFormatting sqref="P198">
    <cfRule type="expression" dxfId="7456" priority="133">
      <formula>$W198&gt;0</formula>
    </cfRule>
  </conditionalFormatting>
  <conditionalFormatting sqref="N200">
    <cfRule type="expression" dxfId="7455" priority="128" stopIfTrue="1">
      <formula>$D$184="- Select EU funder -"</formula>
    </cfRule>
  </conditionalFormatting>
  <conditionalFormatting sqref="N200">
    <cfRule type="notContainsBlanks" dxfId="7454" priority="129" stopIfTrue="1">
      <formula>LEN(TRIM(N200))&gt;0</formula>
    </cfRule>
  </conditionalFormatting>
  <conditionalFormatting sqref="N200">
    <cfRule type="expression" dxfId="7453" priority="130">
      <formula>$W200&gt;0</formula>
    </cfRule>
  </conditionalFormatting>
  <conditionalFormatting sqref="P200">
    <cfRule type="expression" dxfId="7452" priority="125" stopIfTrue="1">
      <formula>$D$184="- Select EU funder -"</formula>
    </cfRule>
  </conditionalFormatting>
  <conditionalFormatting sqref="P200">
    <cfRule type="containsText" dxfId="7451" priority="126" stopIfTrue="1" operator="containsText" text="WP">
      <formula>NOT(ISERROR(SEARCH("WP",P200)))</formula>
    </cfRule>
  </conditionalFormatting>
  <conditionalFormatting sqref="P200">
    <cfRule type="expression" dxfId="7450" priority="127">
      <formula>$W200&gt;0</formula>
    </cfRule>
  </conditionalFormatting>
  <conditionalFormatting sqref="N202">
    <cfRule type="expression" dxfId="7449" priority="122" stopIfTrue="1">
      <formula>$D$184="- Select EU funder -"</formula>
    </cfRule>
  </conditionalFormatting>
  <conditionalFormatting sqref="N202">
    <cfRule type="notContainsBlanks" dxfId="7448" priority="123" stopIfTrue="1">
      <formula>LEN(TRIM(N202))&gt;0</formula>
    </cfRule>
  </conditionalFormatting>
  <conditionalFormatting sqref="N202">
    <cfRule type="expression" dxfId="7447" priority="124">
      <formula>$W202&gt;0</formula>
    </cfRule>
  </conditionalFormatting>
  <conditionalFormatting sqref="P202">
    <cfRule type="expression" dxfId="7446" priority="119" stopIfTrue="1">
      <formula>$D$184="- Select EU funder -"</formula>
    </cfRule>
  </conditionalFormatting>
  <conditionalFormatting sqref="P202">
    <cfRule type="containsText" dxfId="7445" priority="120" stopIfTrue="1" operator="containsText" text="WP">
      <formula>NOT(ISERROR(SEARCH("WP",P202)))</formula>
    </cfRule>
  </conditionalFormatting>
  <conditionalFormatting sqref="P202">
    <cfRule type="expression" dxfId="7444" priority="121">
      <formula>$W202&gt;0</formula>
    </cfRule>
  </conditionalFormatting>
  <conditionalFormatting sqref="N204">
    <cfRule type="expression" dxfId="7443" priority="116" stopIfTrue="1">
      <formula>$D$184="- Select EU funder -"</formula>
    </cfRule>
  </conditionalFormatting>
  <conditionalFormatting sqref="N204">
    <cfRule type="notContainsBlanks" dxfId="7442" priority="117" stopIfTrue="1">
      <formula>LEN(TRIM(N204))&gt;0</formula>
    </cfRule>
  </conditionalFormatting>
  <conditionalFormatting sqref="N204">
    <cfRule type="expression" dxfId="7441" priority="118">
      <formula>$W204&gt;0</formula>
    </cfRule>
  </conditionalFormatting>
  <conditionalFormatting sqref="P204">
    <cfRule type="expression" dxfId="7440" priority="113" stopIfTrue="1">
      <formula>$D$184="- Select EU funder -"</formula>
    </cfRule>
  </conditionalFormatting>
  <conditionalFormatting sqref="P204">
    <cfRule type="containsText" dxfId="7439" priority="114" stopIfTrue="1" operator="containsText" text="WP">
      <formula>NOT(ISERROR(SEARCH("WP",P204)))</formula>
    </cfRule>
  </conditionalFormatting>
  <conditionalFormatting sqref="P204">
    <cfRule type="expression" dxfId="7438" priority="115">
      <formula>$W204&gt;0</formula>
    </cfRule>
  </conditionalFormatting>
  <conditionalFormatting sqref="N206">
    <cfRule type="expression" dxfId="7437" priority="110" stopIfTrue="1">
      <formula>$D$184="- Select EU funder -"</formula>
    </cfRule>
  </conditionalFormatting>
  <conditionalFormatting sqref="N206">
    <cfRule type="notContainsBlanks" dxfId="7436" priority="111" stopIfTrue="1">
      <formula>LEN(TRIM(N206))&gt;0</formula>
    </cfRule>
  </conditionalFormatting>
  <conditionalFormatting sqref="N206">
    <cfRule type="expression" dxfId="7435" priority="112">
      <formula>$W206&gt;0</formula>
    </cfRule>
  </conditionalFormatting>
  <conditionalFormatting sqref="P206">
    <cfRule type="expression" dxfId="7434" priority="107" stopIfTrue="1">
      <formula>$D$184="- Select EU funder -"</formula>
    </cfRule>
  </conditionalFormatting>
  <conditionalFormatting sqref="P206">
    <cfRule type="containsText" dxfId="7433" priority="108" stopIfTrue="1" operator="containsText" text="WP">
      <formula>NOT(ISERROR(SEARCH("WP",P206)))</formula>
    </cfRule>
  </conditionalFormatting>
  <conditionalFormatting sqref="P206">
    <cfRule type="expression" dxfId="7432" priority="109">
      <formula>$W206&gt;0</formula>
    </cfRule>
  </conditionalFormatting>
  <conditionalFormatting sqref="N208">
    <cfRule type="expression" dxfId="7431" priority="104" stopIfTrue="1">
      <formula>$D$184="- Select EU funder -"</formula>
    </cfRule>
  </conditionalFormatting>
  <conditionalFormatting sqref="N208">
    <cfRule type="notContainsBlanks" dxfId="7430" priority="105" stopIfTrue="1">
      <formula>LEN(TRIM(N208))&gt;0</formula>
    </cfRule>
  </conditionalFormatting>
  <conditionalFormatting sqref="N208">
    <cfRule type="expression" dxfId="7429" priority="106">
      <formula>$W208&gt;0</formula>
    </cfRule>
  </conditionalFormatting>
  <conditionalFormatting sqref="P208">
    <cfRule type="expression" dxfId="7428" priority="101" stopIfTrue="1">
      <formula>$D$184="- Select EU funder -"</formula>
    </cfRule>
  </conditionalFormatting>
  <conditionalFormatting sqref="P208">
    <cfRule type="containsText" dxfId="7427" priority="102" stopIfTrue="1" operator="containsText" text="WP">
      <formula>NOT(ISERROR(SEARCH("WP",P208)))</formula>
    </cfRule>
  </conditionalFormatting>
  <conditionalFormatting sqref="P208">
    <cfRule type="expression" dxfId="7426" priority="103">
      <formula>$W208&gt;0</formula>
    </cfRule>
  </conditionalFormatting>
  <conditionalFormatting sqref="N210">
    <cfRule type="expression" dxfId="7425" priority="98" stopIfTrue="1">
      <formula>$D$184="- Select EU funder -"</formula>
    </cfRule>
  </conditionalFormatting>
  <conditionalFormatting sqref="N210">
    <cfRule type="notContainsBlanks" dxfId="7424" priority="99" stopIfTrue="1">
      <formula>LEN(TRIM(N210))&gt;0</formula>
    </cfRule>
  </conditionalFormatting>
  <conditionalFormatting sqref="N210">
    <cfRule type="expression" dxfId="7423" priority="100">
      <formula>$W210&gt;0</formula>
    </cfRule>
  </conditionalFormatting>
  <conditionalFormatting sqref="P210">
    <cfRule type="expression" dxfId="7422" priority="95" stopIfTrue="1">
      <formula>$D$184="- Select EU funder -"</formula>
    </cfRule>
  </conditionalFormatting>
  <conditionalFormatting sqref="P210">
    <cfRule type="containsText" dxfId="7421" priority="96" stopIfTrue="1" operator="containsText" text="WP">
      <formula>NOT(ISERROR(SEARCH("WP",P210)))</formula>
    </cfRule>
  </conditionalFormatting>
  <conditionalFormatting sqref="P210">
    <cfRule type="expression" dxfId="7420" priority="97">
      <formula>$W210&gt;0</formula>
    </cfRule>
  </conditionalFormatting>
  <conditionalFormatting sqref="N212">
    <cfRule type="expression" dxfId="7419" priority="92" stopIfTrue="1">
      <formula>$D$184="- Select EU funder -"</formula>
    </cfRule>
  </conditionalFormatting>
  <conditionalFormatting sqref="N212">
    <cfRule type="notContainsBlanks" dxfId="7418" priority="93" stopIfTrue="1">
      <formula>LEN(TRIM(N212))&gt;0</formula>
    </cfRule>
  </conditionalFormatting>
  <conditionalFormatting sqref="N212">
    <cfRule type="expression" dxfId="7417" priority="94">
      <formula>$W212&gt;0</formula>
    </cfRule>
  </conditionalFormatting>
  <conditionalFormatting sqref="P212">
    <cfRule type="expression" dxfId="7416" priority="89" stopIfTrue="1">
      <formula>$D$184="- Select EU funder -"</formula>
    </cfRule>
  </conditionalFormatting>
  <conditionalFormatting sqref="P212">
    <cfRule type="containsText" dxfId="7415" priority="90" stopIfTrue="1" operator="containsText" text="WP">
      <formula>NOT(ISERROR(SEARCH("WP",P212)))</formula>
    </cfRule>
  </conditionalFormatting>
  <conditionalFormatting sqref="P212">
    <cfRule type="expression" dxfId="7414" priority="91">
      <formula>$W212&gt;0</formula>
    </cfRule>
  </conditionalFormatting>
  <conditionalFormatting sqref="F221">
    <cfRule type="expression" dxfId="7413" priority="87" stopIfTrue="1">
      <formula>$D221="Select or Enter US federal funder"</formula>
    </cfRule>
  </conditionalFormatting>
  <conditionalFormatting sqref="V221">
    <cfRule type="expression" dxfId="7412" priority="83" stopIfTrue="1">
      <formula>$Z$261&lt;21</formula>
    </cfRule>
  </conditionalFormatting>
  <conditionalFormatting sqref="R221">
    <cfRule type="expression" dxfId="7411" priority="84" stopIfTrue="1">
      <formula>$D221="Select or Enter US federal funder"</formula>
    </cfRule>
  </conditionalFormatting>
  <conditionalFormatting sqref="V221">
    <cfRule type="expression" dxfId="7410" priority="85" stopIfTrue="1">
      <formula>$D221="Select or Enter US federal funder"</formula>
    </cfRule>
  </conditionalFormatting>
  <conditionalFormatting sqref="F234">
    <cfRule type="expression" dxfId="7409" priority="88" stopIfTrue="1">
      <formula>$D234="Select or Enter Other funder"</formula>
    </cfRule>
  </conditionalFormatting>
  <conditionalFormatting sqref="N234">
    <cfRule type="expression" dxfId="7408" priority="80" stopIfTrue="1">
      <formula>$D234="Select or Enter Other funder"</formula>
    </cfRule>
  </conditionalFormatting>
  <conditionalFormatting sqref="N234">
    <cfRule type="notContainsBlanks" dxfId="7407" priority="81" stopIfTrue="1">
      <formula>LEN(TRIM(N234))&gt;0</formula>
    </cfRule>
  </conditionalFormatting>
  <conditionalFormatting sqref="N234">
    <cfRule type="expression" dxfId="7406" priority="82">
      <formula>$W234&gt;0</formula>
    </cfRule>
  </conditionalFormatting>
  <conditionalFormatting sqref="V234">
    <cfRule type="expression" dxfId="7405" priority="77" stopIfTrue="1">
      <formula>$Z$261&lt;21</formula>
    </cfRule>
  </conditionalFormatting>
  <conditionalFormatting sqref="R234">
    <cfRule type="expression" dxfId="7404" priority="78" stopIfTrue="1">
      <formula>$D234="Select or Enter Other funder"</formula>
    </cfRule>
  </conditionalFormatting>
  <conditionalFormatting sqref="V234">
    <cfRule type="expression" dxfId="7403" priority="79" stopIfTrue="1">
      <formula>$D234="Select or Enter Other funder"</formula>
    </cfRule>
  </conditionalFormatting>
  <conditionalFormatting sqref="V247">
    <cfRule type="expression" dxfId="7402" priority="74" stopIfTrue="1">
      <formula>$Z$261&lt;21</formula>
    </cfRule>
  </conditionalFormatting>
  <conditionalFormatting sqref="R247:U247">
    <cfRule type="expression" dxfId="7401" priority="75" stopIfTrue="1">
      <formula>$N247="- Select work type -"</formula>
    </cfRule>
  </conditionalFormatting>
  <conditionalFormatting sqref="V247">
    <cfRule type="expression" dxfId="7400" priority="76" stopIfTrue="1">
      <formula>$N247="- Select work type -"</formula>
    </cfRule>
  </conditionalFormatting>
  <conditionalFormatting sqref="V249">
    <cfRule type="expression" dxfId="7399" priority="71" stopIfTrue="1">
      <formula>$Z$261&lt;21</formula>
    </cfRule>
  </conditionalFormatting>
  <conditionalFormatting sqref="R249:U249">
    <cfRule type="expression" dxfId="7398" priority="72" stopIfTrue="1">
      <formula>$N249="- Select work type -"</formula>
    </cfRule>
  </conditionalFormatting>
  <conditionalFormatting sqref="V249">
    <cfRule type="expression" dxfId="7397" priority="73" stopIfTrue="1">
      <formula>$N249="- Select work type -"</formula>
    </cfRule>
  </conditionalFormatting>
  <conditionalFormatting sqref="V251">
    <cfRule type="expression" dxfId="7396" priority="68" stopIfTrue="1">
      <formula>$Z$261&lt;21</formula>
    </cfRule>
  </conditionalFormatting>
  <conditionalFormatting sqref="R251:U251">
    <cfRule type="expression" dxfId="7395" priority="69" stopIfTrue="1">
      <formula>$N251="- Select work type -"</formula>
    </cfRule>
  </conditionalFormatting>
  <conditionalFormatting sqref="V251">
    <cfRule type="expression" dxfId="7394" priority="70" stopIfTrue="1">
      <formula>$N251="- Select work type -"</formula>
    </cfRule>
  </conditionalFormatting>
  <conditionalFormatting sqref="H296:W404">
    <cfRule type="containsText" dxfId="7393" priority="66" operator="containsText" text="Select">
      <formula>NOT(ISERROR(SEARCH("Select",H296)))</formula>
    </cfRule>
    <cfRule type="cellIs" dxfId="7392" priority="67" operator="equal">
      <formula>0</formula>
    </cfRule>
  </conditionalFormatting>
  <conditionalFormatting sqref="V26">
    <cfRule type="expression" dxfId="7391" priority="64" stopIfTrue="1">
      <formula>$Z$261&lt;21</formula>
    </cfRule>
  </conditionalFormatting>
  <conditionalFormatting sqref="V26">
    <cfRule type="expression" dxfId="7390" priority="65">
      <formula>N26="- Select type of leave -"</formula>
    </cfRule>
  </conditionalFormatting>
  <conditionalFormatting sqref="N251">
    <cfRule type="containsText" dxfId="7389" priority="808" stopIfTrue="1" operator="containsText" text="Select work type -">
      <formula>NOT(ISERROR(SEARCH("Select work type -",N251)))</formula>
    </cfRule>
  </conditionalFormatting>
  <conditionalFormatting sqref="F225">
    <cfRule type="expression" dxfId="7388" priority="63" stopIfTrue="1">
      <formula>$D225="Select or Enter US federal funder"</formula>
    </cfRule>
  </conditionalFormatting>
  <conditionalFormatting sqref="H221">
    <cfRule type="expression" dxfId="7387" priority="62" stopIfTrue="1">
      <formula>$D221="Select or Enter US federal funder"</formula>
    </cfRule>
  </conditionalFormatting>
  <conditionalFormatting sqref="J221">
    <cfRule type="expression" dxfId="7386" priority="61" stopIfTrue="1">
      <formula>$D221="Select or Enter US federal funder"</formula>
    </cfRule>
  </conditionalFormatting>
  <conditionalFormatting sqref="L221">
    <cfRule type="expression" dxfId="7385" priority="60" stopIfTrue="1">
      <formula>$D221="Select or Enter US federal funder"</formula>
    </cfRule>
  </conditionalFormatting>
  <conditionalFormatting sqref="F223">
    <cfRule type="expression" dxfId="7384" priority="59" stopIfTrue="1">
      <formula>$D223="Select or Enter US federal funder"</formula>
    </cfRule>
  </conditionalFormatting>
  <conditionalFormatting sqref="H223">
    <cfRule type="expression" dxfId="7383" priority="58" stopIfTrue="1">
      <formula>$D223="Select or Enter US federal funder"</formula>
    </cfRule>
  </conditionalFormatting>
  <conditionalFormatting sqref="J223">
    <cfRule type="expression" dxfId="7382" priority="57" stopIfTrue="1">
      <formula>$D223="Select or Enter US federal funder"</formula>
    </cfRule>
  </conditionalFormatting>
  <conditionalFormatting sqref="L223">
    <cfRule type="expression" dxfId="7381" priority="56" stopIfTrue="1">
      <formula>$D223="Select or Enter US federal funder"</formula>
    </cfRule>
  </conditionalFormatting>
  <conditionalFormatting sqref="H225">
    <cfRule type="expression" dxfId="7380" priority="55" stopIfTrue="1">
      <formula>$D225="Select or Enter US federal funder"</formula>
    </cfRule>
  </conditionalFormatting>
  <conditionalFormatting sqref="J225">
    <cfRule type="expression" dxfId="7379" priority="54" stopIfTrue="1">
      <formula>$D225="Select or Enter US federal funder"</formula>
    </cfRule>
  </conditionalFormatting>
  <conditionalFormatting sqref="L225">
    <cfRule type="expression" dxfId="7378" priority="53" stopIfTrue="1">
      <formula>$D225="Select or Enter US federal funder"</formula>
    </cfRule>
  </conditionalFormatting>
  <conditionalFormatting sqref="N221">
    <cfRule type="expression" dxfId="7377" priority="50" stopIfTrue="1">
      <formula>$D221="Select or Enter US federal funder"</formula>
    </cfRule>
  </conditionalFormatting>
  <conditionalFormatting sqref="N221">
    <cfRule type="notContainsBlanks" dxfId="7376" priority="51" stopIfTrue="1">
      <formula>LEN(TRIM(N221))&gt;0</formula>
    </cfRule>
  </conditionalFormatting>
  <conditionalFormatting sqref="N221">
    <cfRule type="expression" dxfId="7375" priority="52">
      <formula>$W221&gt;0</formula>
    </cfRule>
  </conditionalFormatting>
  <conditionalFormatting sqref="N223">
    <cfRule type="expression" dxfId="7374" priority="47" stopIfTrue="1">
      <formula>$D223="Select or Enter US federal funder"</formula>
    </cfRule>
  </conditionalFormatting>
  <conditionalFormatting sqref="N223">
    <cfRule type="notContainsBlanks" dxfId="7373" priority="48" stopIfTrue="1">
      <formula>LEN(TRIM(N223))&gt;0</formula>
    </cfRule>
  </conditionalFormatting>
  <conditionalFormatting sqref="N223">
    <cfRule type="expression" dxfId="7372" priority="49">
      <formula>$W223&gt;0</formula>
    </cfRule>
  </conditionalFormatting>
  <conditionalFormatting sqref="N225">
    <cfRule type="expression" dxfId="7371" priority="44" stopIfTrue="1">
      <formula>$D225="Select or Enter US federal funder"</formula>
    </cfRule>
  </conditionalFormatting>
  <conditionalFormatting sqref="N225">
    <cfRule type="notContainsBlanks" dxfId="7370" priority="45" stopIfTrue="1">
      <formula>LEN(TRIM(N225))&gt;0</formula>
    </cfRule>
  </conditionalFormatting>
  <conditionalFormatting sqref="N225">
    <cfRule type="expression" dxfId="7369" priority="46">
      <formula>$W225&gt;0</formula>
    </cfRule>
  </conditionalFormatting>
  <conditionalFormatting sqref="S221:U221">
    <cfRule type="expression" dxfId="7368" priority="43" stopIfTrue="1">
      <formula>$D221="Select or Enter US federal funder"</formula>
    </cfRule>
  </conditionalFormatting>
  <conditionalFormatting sqref="R223:U223">
    <cfRule type="expression" dxfId="7367" priority="42" stopIfTrue="1">
      <formula>$D223="Select or Enter US federal funder"</formula>
    </cfRule>
  </conditionalFormatting>
  <conditionalFormatting sqref="R225:U225">
    <cfRule type="expression" dxfId="7366" priority="41" stopIfTrue="1">
      <formula>$D225="Select or Enter US federal funder"</formula>
    </cfRule>
  </conditionalFormatting>
  <conditionalFormatting sqref="V223">
    <cfRule type="expression" dxfId="7365" priority="39" stopIfTrue="1">
      <formula>$Z$261&lt;21</formula>
    </cfRule>
  </conditionalFormatting>
  <conditionalFormatting sqref="V223">
    <cfRule type="expression" dxfId="7364" priority="40" stopIfTrue="1">
      <formula>$D223="Select or Enter US federal funder"</formula>
    </cfRule>
  </conditionalFormatting>
  <conditionalFormatting sqref="V225">
    <cfRule type="expression" dxfId="7363" priority="37" stopIfTrue="1">
      <formula>$Z$261&lt;21</formula>
    </cfRule>
  </conditionalFormatting>
  <conditionalFormatting sqref="V225">
    <cfRule type="expression" dxfId="7362" priority="38" stopIfTrue="1">
      <formula>$D225="Select or Enter US federal funder"</formula>
    </cfRule>
  </conditionalFormatting>
  <conditionalFormatting sqref="D236">
    <cfRule type="containsText" dxfId="7361" priority="36" stopIfTrue="1" operator="containsText" text="Select or Enter other funder">
      <formula>NOT(ISERROR(SEARCH("Select or Enter other funder",D236)))</formula>
    </cfRule>
  </conditionalFormatting>
  <conditionalFormatting sqref="D234">
    <cfRule type="containsText" dxfId="7360" priority="35" stopIfTrue="1" operator="containsText" text="Select or Enter other funder">
      <formula>NOT(ISERROR(SEARCH("Select or Enter other funder",D234)))</formula>
    </cfRule>
  </conditionalFormatting>
  <conditionalFormatting sqref="H234">
    <cfRule type="expression" dxfId="7359" priority="34" stopIfTrue="1">
      <formula>$D234="Select or Enter Other funder"</formula>
    </cfRule>
  </conditionalFormatting>
  <conditionalFormatting sqref="J234">
    <cfRule type="expression" dxfId="7358" priority="33" stopIfTrue="1">
      <formula>$D234="Select or Enter Other funder"</formula>
    </cfRule>
  </conditionalFormatting>
  <conditionalFormatting sqref="L234">
    <cfRule type="expression" dxfId="7357" priority="32" stopIfTrue="1">
      <formula>$D234="Select or Enter Other funder"</formula>
    </cfRule>
  </conditionalFormatting>
  <conditionalFormatting sqref="F236">
    <cfRule type="expression" dxfId="7356" priority="31" stopIfTrue="1">
      <formula>$D236="Select or Enter Other funder"</formula>
    </cfRule>
  </conditionalFormatting>
  <conditionalFormatting sqref="H236">
    <cfRule type="expression" dxfId="7355" priority="30" stopIfTrue="1">
      <formula>$D236="Select or Enter Other funder"</formula>
    </cfRule>
  </conditionalFormatting>
  <conditionalFormatting sqref="J236">
    <cfRule type="expression" dxfId="7354" priority="29" stopIfTrue="1">
      <formula>$D236="Select or Enter Other funder"</formula>
    </cfRule>
  </conditionalFormatting>
  <conditionalFormatting sqref="L236">
    <cfRule type="expression" dxfId="7353" priority="28" stopIfTrue="1">
      <formula>$D236="Select or Enter Other funder"</formula>
    </cfRule>
  </conditionalFormatting>
  <conditionalFormatting sqref="F238">
    <cfRule type="expression" dxfId="7352" priority="27" stopIfTrue="1">
      <formula>$D238="Select or Enter Other funder"</formula>
    </cfRule>
  </conditionalFormatting>
  <conditionalFormatting sqref="H238">
    <cfRule type="expression" dxfId="7351" priority="26" stopIfTrue="1">
      <formula>$D238="Select or Enter Other funder"</formula>
    </cfRule>
  </conditionalFormatting>
  <conditionalFormatting sqref="J238">
    <cfRule type="expression" dxfId="7350" priority="25" stopIfTrue="1">
      <formula>$D238="Select or Enter Other funder"</formula>
    </cfRule>
  </conditionalFormatting>
  <conditionalFormatting sqref="L238">
    <cfRule type="expression" dxfId="7349" priority="24" stopIfTrue="1">
      <formula>$D238="Select or Enter Other funder"</formula>
    </cfRule>
  </conditionalFormatting>
  <conditionalFormatting sqref="N236">
    <cfRule type="expression" dxfId="7348" priority="21" stopIfTrue="1">
      <formula>$D236="Select or Enter Other funder"</formula>
    </cfRule>
  </conditionalFormatting>
  <conditionalFormatting sqref="N236">
    <cfRule type="notContainsBlanks" dxfId="7347" priority="22" stopIfTrue="1">
      <formula>LEN(TRIM(N236))&gt;0</formula>
    </cfRule>
  </conditionalFormatting>
  <conditionalFormatting sqref="N236">
    <cfRule type="expression" dxfId="7346" priority="23">
      <formula>$W236&gt;0</formula>
    </cfRule>
  </conditionalFormatting>
  <conditionalFormatting sqref="N238">
    <cfRule type="expression" dxfId="7345" priority="18" stopIfTrue="1">
      <formula>$D238="Select or Enter Other funder"</formula>
    </cfRule>
  </conditionalFormatting>
  <conditionalFormatting sqref="N238">
    <cfRule type="notContainsBlanks" dxfId="7344" priority="19" stopIfTrue="1">
      <formula>LEN(TRIM(N238))&gt;0</formula>
    </cfRule>
  </conditionalFormatting>
  <conditionalFormatting sqref="N238">
    <cfRule type="expression" dxfId="7343" priority="20">
      <formula>$W238&gt;0</formula>
    </cfRule>
  </conditionalFormatting>
  <conditionalFormatting sqref="S234">
    <cfRule type="expression" dxfId="7342" priority="17" stopIfTrue="1">
      <formula>$D234="Select or Enter Other funder"</formula>
    </cfRule>
  </conditionalFormatting>
  <conditionalFormatting sqref="T234">
    <cfRule type="expression" dxfId="7341" priority="16" stopIfTrue="1">
      <formula>$D234="Select or Enter Other funder"</formula>
    </cfRule>
  </conditionalFormatting>
  <conditionalFormatting sqref="U234">
    <cfRule type="expression" dxfId="7340" priority="15" stopIfTrue="1">
      <formula>$D234="Select or Enter Other funder"</formula>
    </cfRule>
  </conditionalFormatting>
  <conditionalFormatting sqref="U236">
    <cfRule type="expression" dxfId="7339" priority="14" stopIfTrue="1">
      <formula>$D236="Select or Enter Other funder"</formula>
    </cfRule>
  </conditionalFormatting>
  <conditionalFormatting sqref="T236">
    <cfRule type="expression" dxfId="7338" priority="13" stopIfTrue="1">
      <formula>$D236="Select or Enter Other funder"</formula>
    </cfRule>
  </conditionalFormatting>
  <conditionalFormatting sqref="S236">
    <cfRule type="expression" dxfId="7337" priority="12" stopIfTrue="1">
      <formula>$D236="Select or Enter Other funder"</formula>
    </cfRule>
  </conditionalFormatting>
  <conditionalFormatting sqref="R236">
    <cfRule type="expression" dxfId="7336" priority="11" stopIfTrue="1">
      <formula>$D236="Select or Enter Other funder"</formula>
    </cfRule>
  </conditionalFormatting>
  <conditionalFormatting sqref="R238">
    <cfRule type="expression" dxfId="7335" priority="10" stopIfTrue="1">
      <formula>$D238="Select or Enter Other funder"</formula>
    </cfRule>
  </conditionalFormatting>
  <conditionalFormatting sqref="S238">
    <cfRule type="expression" dxfId="7334" priority="9" stopIfTrue="1">
      <formula>$D238="Select or Enter Other funder"</formula>
    </cfRule>
  </conditionalFormatting>
  <conditionalFormatting sqref="T238">
    <cfRule type="expression" dxfId="7333" priority="8" stopIfTrue="1">
      <formula>$D238="Select or Enter Other funder"</formula>
    </cfRule>
  </conditionalFormatting>
  <conditionalFormatting sqref="U238">
    <cfRule type="expression" dxfId="7332" priority="7" stopIfTrue="1">
      <formula>$D238="Select or Enter Other funder"</formula>
    </cfRule>
  </conditionalFormatting>
  <conditionalFormatting sqref="V236">
    <cfRule type="expression" dxfId="7331" priority="5" stopIfTrue="1">
      <formula>$Z$261&lt;21</formula>
    </cfRule>
  </conditionalFormatting>
  <conditionalFormatting sqref="V236">
    <cfRule type="expression" dxfId="7330" priority="6" stopIfTrue="1">
      <formula>$D236="Select or Enter Other funder"</formula>
    </cfRule>
  </conditionalFormatting>
  <conditionalFormatting sqref="V238">
    <cfRule type="expression" dxfId="7329" priority="3" stopIfTrue="1">
      <formula>$Z$261&lt;21</formula>
    </cfRule>
  </conditionalFormatting>
  <conditionalFormatting sqref="V238">
    <cfRule type="expression" dxfId="7328" priority="4" stopIfTrue="1">
      <formula>$D238="Select or Enter Other funder"</formula>
    </cfRule>
  </conditionalFormatting>
  <conditionalFormatting sqref="N249">
    <cfRule type="containsText" dxfId="7327" priority="2" stopIfTrue="1" operator="containsText" text="Select work type -">
      <formula>NOT(ISERROR(SEARCH("Select work type -",N249)))</formula>
    </cfRule>
  </conditionalFormatting>
  <conditionalFormatting sqref="N247">
    <cfRule type="containsText" dxfId="7326" priority="1" stopIfTrue="1" operator="containsText" text="Select work type -">
      <formula>NOT(ISERROR(SEARCH("Select work type -",N247)))</formula>
    </cfRule>
  </conditionalFormatting>
  <dataValidations count="6">
    <dataValidation type="list" allowBlank="1" showInputMessage="1" sqref="D11:E11">
      <formula1>Month</formula1>
    </dataValidation>
    <dataValidation type="list" allowBlank="1" showInputMessage="1" showErrorMessage="1" sqref="N26 N28 N24">
      <formula1>LEAVE</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49 N251 N247">
      <formula1>NON_PROJECT_WORK</formula1>
    </dataValidation>
    <dataValidation type="list" allowBlank="1" showInputMessage="1" sqref="J11">
      <formula1>Year</formula1>
    </dataValidation>
    <dataValidation type="list" allowBlank="1" showInputMessage="1" showErrorMessage="1" sqref="P37 P39 P41 P43 P45 P49 P51 P53 P55 P59 P61 P63 P65 P47 P57 P69 P71 P73 P75 P67 P79 P81 P83 P85 P77">
      <formula1>TASK</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3'!D11="December",  "January", VLOOKUP('Month 3'!D11,List!$B$3:$D$14,3,FALSE))</f>
        <v>October</v>
      </c>
      <c r="E11" s="158"/>
      <c r="F11" s="160"/>
      <c r="G11" s="32"/>
      <c r="H11" s="32" t="s">
        <v>95</v>
      </c>
      <c r="I11" s="33"/>
      <c r="J11" s="157">
        <f>IF('Month 3'!D11="December", 'Month 3'!J11+1, 'Month 3'!J11)</f>
        <v>2022</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44835</v>
      </c>
      <c r="S21" s="199">
        <f>DATE(YEAR(R21),MONTH(R21),DAY(R21)+7)</f>
        <v>44842</v>
      </c>
      <c r="T21" s="199">
        <f t="shared" ref="T21:V21" si="0">DATE(YEAR(S21),MONTH(S21),DAY(S21)+7)</f>
        <v>44849</v>
      </c>
      <c r="U21" s="199">
        <f t="shared" si="0"/>
        <v>44856</v>
      </c>
      <c r="V21" s="199">
        <f t="shared" si="0"/>
        <v>44863</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44841</v>
      </c>
      <c r="S22" s="199">
        <f>DATE(YEAR(S21),MONTH(S21),DAY(S21)+6)</f>
        <v>44848</v>
      </c>
      <c r="T22" s="199">
        <f>DATE(YEAR(T21),MONTH(T21),DAY(T21)+6)</f>
        <v>44855</v>
      </c>
      <c r="U22" s="199">
        <f>DATE(YEAR(U21),MONTH(U21),DAY(U21)+6)</f>
        <v>44862</v>
      </c>
      <c r="V22" s="199">
        <f>$Z$260</f>
        <v>44865</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44835</v>
      </c>
      <c r="S34" s="199">
        <f t="shared" ref="S34:V34" si="1">S$21</f>
        <v>44842</v>
      </c>
      <c r="T34" s="199">
        <f t="shared" si="1"/>
        <v>44849</v>
      </c>
      <c r="U34" s="199">
        <f t="shared" si="1"/>
        <v>44856</v>
      </c>
      <c r="V34" s="199">
        <f t="shared" si="1"/>
        <v>44863</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44841</v>
      </c>
      <c r="S35" s="199">
        <f t="shared" ref="S35:V35" si="2">S$22</f>
        <v>44848</v>
      </c>
      <c r="T35" s="199">
        <f t="shared" si="2"/>
        <v>44855</v>
      </c>
      <c r="U35" s="199">
        <f t="shared" si="2"/>
        <v>44862</v>
      </c>
      <c r="V35" s="199">
        <f t="shared" si="2"/>
        <v>44865</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44835</v>
      </c>
      <c r="S91" s="199">
        <f t="shared" ref="S91:V91" si="3">S$21</f>
        <v>44842</v>
      </c>
      <c r="T91" s="199">
        <f t="shared" si="3"/>
        <v>44849</v>
      </c>
      <c r="U91" s="199">
        <f t="shared" si="3"/>
        <v>44856</v>
      </c>
      <c r="V91" s="199">
        <f t="shared" si="3"/>
        <v>44863</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44841</v>
      </c>
      <c r="S92" s="199">
        <f t="shared" ref="S92:V92" si="4">S$22</f>
        <v>44848</v>
      </c>
      <c r="T92" s="199">
        <f t="shared" si="4"/>
        <v>44855</v>
      </c>
      <c r="U92" s="199">
        <f t="shared" si="4"/>
        <v>44862</v>
      </c>
      <c r="V92" s="199">
        <f t="shared" si="4"/>
        <v>44865</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44835</v>
      </c>
      <c r="S218" s="199">
        <f t="shared" ref="S218:V218" si="61">S$21</f>
        <v>44842</v>
      </c>
      <c r="T218" s="199">
        <f t="shared" si="61"/>
        <v>44849</v>
      </c>
      <c r="U218" s="199">
        <f t="shared" si="61"/>
        <v>44856</v>
      </c>
      <c r="V218" s="199">
        <f t="shared" si="61"/>
        <v>44863</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44841</v>
      </c>
      <c r="S219" s="199">
        <f t="shared" ref="S219:V219" si="62">S$22</f>
        <v>44848</v>
      </c>
      <c r="T219" s="199">
        <f t="shared" si="62"/>
        <v>44855</v>
      </c>
      <c r="U219" s="199">
        <f t="shared" si="62"/>
        <v>44862</v>
      </c>
      <c r="V219" s="199">
        <f t="shared" si="62"/>
        <v>44865</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44835</v>
      </c>
      <c r="S231" s="199">
        <f t="shared" ref="S231:V231" si="63">S$21</f>
        <v>44842</v>
      </c>
      <c r="T231" s="199">
        <f t="shared" si="63"/>
        <v>44849</v>
      </c>
      <c r="U231" s="199">
        <f t="shared" si="63"/>
        <v>44856</v>
      </c>
      <c r="V231" s="199">
        <f t="shared" si="63"/>
        <v>44863</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44841</v>
      </c>
      <c r="S232" s="199">
        <f t="shared" ref="S232:V232" si="64">S$22</f>
        <v>44848</v>
      </c>
      <c r="T232" s="199">
        <f t="shared" si="64"/>
        <v>44855</v>
      </c>
      <c r="U232" s="199">
        <f t="shared" si="64"/>
        <v>44862</v>
      </c>
      <c r="V232" s="199">
        <f t="shared" si="64"/>
        <v>44865</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44835</v>
      </c>
      <c r="S244" s="199">
        <f t="shared" ref="S244:V244" si="65">S$21</f>
        <v>44842</v>
      </c>
      <c r="T244" s="199">
        <f t="shared" si="65"/>
        <v>44849</v>
      </c>
      <c r="U244" s="199">
        <f t="shared" si="65"/>
        <v>44856</v>
      </c>
      <c r="V244" s="199">
        <f t="shared" si="65"/>
        <v>44863</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44841</v>
      </c>
      <c r="S245" s="199">
        <f t="shared" ref="S245:V245" si="66">S$22</f>
        <v>44848</v>
      </c>
      <c r="T245" s="199">
        <f t="shared" si="66"/>
        <v>44855</v>
      </c>
      <c r="U245" s="199">
        <f t="shared" si="66"/>
        <v>44862</v>
      </c>
      <c r="V245" s="199">
        <f t="shared" si="66"/>
        <v>44865</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44835</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44865</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21</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October</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2022</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October</v>
      </c>
      <c r="C293" s="146"/>
      <c r="D293" s="106">
        <f>J11</f>
        <v>2022</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7325" priority="86" stopIfTrue="1">
      <formula>$Z$261&lt;21</formula>
    </cfRule>
  </conditionalFormatting>
  <conditionalFormatting sqref="D184">
    <cfRule type="containsText" dxfId="7324" priority="813" stopIfTrue="1" operator="containsText" text="- Select EU funder -">
      <formula>NOT(ISERROR(SEARCH("- Select EU funder -",D184)))</formula>
    </cfRule>
  </conditionalFormatting>
  <conditionalFormatting sqref="D221">
    <cfRule type="containsText" dxfId="7323" priority="812" stopIfTrue="1" operator="containsText" text="Select or Enter US federal funder">
      <formula>NOT(ISERROR(SEARCH("Select or Enter US federal funder",D221)))</formula>
    </cfRule>
  </conditionalFormatting>
  <conditionalFormatting sqref="D223">
    <cfRule type="containsText" dxfId="7322" priority="811" stopIfTrue="1" operator="containsText" text="Select or Enter US federal funder">
      <formula>NOT(ISERROR(SEARCH("Select or Enter US federal funder",D223)))</formula>
    </cfRule>
  </conditionalFormatting>
  <conditionalFormatting sqref="D225">
    <cfRule type="containsText" dxfId="7321" priority="810" stopIfTrue="1" operator="containsText" text="Select or Enter US federal funder">
      <formula>NOT(ISERROR(SEARCH("Select or Enter US federal funder",D225)))</formula>
    </cfRule>
  </conditionalFormatting>
  <conditionalFormatting sqref="D238">
    <cfRule type="containsText" dxfId="7320" priority="809" stopIfTrue="1" operator="containsText" text="Select or Enter other funder">
      <formula>NOT(ISERROR(SEARCH("Select or Enter other funder",D238)))</formula>
    </cfRule>
  </conditionalFormatting>
  <conditionalFormatting sqref="D77">
    <cfRule type="containsText" dxfId="7319" priority="807" stopIfTrue="1" operator="containsText" text="- Select UKRI funder -">
      <formula>NOT(ISERROR(SEARCH("- Select UKRI funder -",D77)))</formula>
    </cfRule>
  </conditionalFormatting>
  <conditionalFormatting sqref="F77">
    <cfRule type="expression" dxfId="7318" priority="806" stopIfTrue="1">
      <formula>$D77="- Select UKRI funder -"</formula>
    </cfRule>
  </conditionalFormatting>
  <conditionalFormatting sqref="R26">
    <cfRule type="expression" dxfId="7317" priority="805">
      <formula>N26="- Select type of leave -"</formula>
    </cfRule>
  </conditionalFormatting>
  <conditionalFormatting sqref="S26">
    <cfRule type="expression" dxfId="7316" priority="804">
      <formula>N26="- Select type of leave -"</formula>
    </cfRule>
  </conditionalFormatting>
  <conditionalFormatting sqref="T26">
    <cfRule type="expression" dxfId="7315" priority="803">
      <formula>N26="- Select type of leave -"</formula>
    </cfRule>
  </conditionalFormatting>
  <conditionalFormatting sqref="U26">
    <cfRule type="expression" dxfId="7314" priority="802">
      <formula>N26="- Select type of leave -"</formula>
    </cfRule>
  </conditionalFormatting>
  <conditionalFormatting sqref="R28">
    <cfRule type="expression" dxfId="7313" priority="801">
      <formula>N28="- Select type of leave -"</formula>
    </cfRule>
  </conditionalFormatting>
  <conditionalFormatting sqref="S28">
    <cfRule type="expression" dxfId="7312" priority="800">
      <formula>N28="- Select type of leave -"</formula>
    </cfRule>
  </conditionalFormatting>
  <conditionalFormatting sqref="T28">
    <cfRule type="expression" dxfId="7311" priority="799">
      <formula>N28="- Select type of leave -"</formula>
    </cfRule>
  </conditionalFormatting>
  <conditionalFormatting sqref="U28">
    <cfRule type="expression" dxfId="7310" priority="798">
      <formula>N28="- Select type of leave -"</formula>
    </cfRule>
  </conditionalFormatting>
  <conditionalFormatting sqref="V28">
    <cfRule type="expression" dxfId="7309" priority="797">
      <formula>N28="- Select type of leave -"</formula>
    </cfRule>
  </conditionalFormatting>
  <conditionalFormatting sqref="R24">
    <cfRule type="expression" dxfId="7308" priority="796">
      <formula>N24="- Select type of leave -"</formula>
    </cfRule>
  </conditionalFormatting>
  <conditionalFormatting sqref="S24">
    <cfRule type="expression" dxfId="7307" priority="795">
      <formula>N24="- Select type of leave -"</formula>
    </cfRule>
  </conditionalFormatting>
  <conditionalFormatting sqref="T24">
    <cfRule type="expression" dxfId="7306" priority="794">
      <formula>N24="- Select type of leave -"</formula>
    </cfRule>
  </conditionalFormatting>
  <conditionalFormatting sqref="U24">
    <cfRule type="expression" dxfId="7305" priority="793">
      <formula>N24="- Select type of leave -"</formula>
    </cfRule>
  </conditionalFormatting>
  <conditionalFormatting sqref="V24">
    <cfRule type="expression" dxfId="7304" priority="792">
      <formula>N24="- Select type of leave -"</formula>
    </cfRule>
  </conditionalFormatting>
  <conditionalFormatting sqref="P26">
    <cfRule type="containsText" dxfId="7303" priority="790" operator="containsText" text="- Select type of leave -">
      <formula>NOT(ISERROR(SEARCH("- Select type of leave -",P26)))</formula>
    </cfRule>
  </conditionalFormatting>
  <conditionalFormatting sqref="O26">
    <cfRule type="containsText" dxfId="7302" priority="789" operator="containsText" text="- Select type of leave -">
      <formula>NOT(ISERROR(SEARCH("- Select type of leave -",O26)))</formula>
    </cfRule>
  </conditionalFormatting>
  <conditionalFormatting sqref="P24">
    <cfRule type="containsText" dxfId="7301" priority="788" operator="containsText" text="- Select type of leave -">
      <formula>NOT(ISERROR(SEARCH("- Select type of leave -",P24)))</formula>
    </cfRule>
  </conditionalFormatting>
  <conditionalFormatting sqref="O24">
    <cfRule type="containsText" dxfId="7300" priority="787" operator="containsText" text="- Select type of leave -">
      <formula>NOT(ISERROR(SEARCH("- Select type of leave -",O24)))</formula>
    </cfRule>
  </conditionalFormatting>
  <conditionalFormatting sqref="P28">
    <cfRule type="containsText" dxfId="7299" priority="786" operator="containsText" text="- Select type of leave -">
      <formula>NOT(ISERROR(SEARCH("- Select type of leave -",P28)))</formula>
    </cfRule>
  </conditionalFormatting>
  <conditionalFormatting sqref="O28">
    <cfRule type="containsText" dxfId="7298" priority="785" operator="containsText" text="- Select type of leave -">
      <formula>NOT(ISERROR(SEARCH("- Select type of leave -",O28)))</formula>
    </cfRule>
  </conditionalFormatting>
  <conditionalFormatting sqref="N37">
    <cfRule type="expression" dxfId="7297" priority="782" stopIfTrue="1">
      <formula>$D$37="- Select UKRI funder -"</formula>
    </cfRule>
  </conditionalFormatting>
  <conditionalFormatting sqref="N37">
    <cfRule type="notContainsBlanks" dxfId="7296" priority="783" stopIfTrue="1">
      <formula>LEN(TRIM(N37))&gt;0</formula>
    </cfRule>
  </conditionalFormatting>
  <conditionalFormatting sqref="N37">
    <cfRule type="expression" dxfId="7295" priority="784">
      <formula>$W37&gt;0</formula>
    </cfRule>
  </conditionalFormatting>
  <conditionalFormatting sqref="H77">
    <cfRule type="expression" dxfId="7294" priority="781" stopIfTrue="1">
      <formula>$D77="- Select UKRI funder -"</formula>
    </cfRule>
  </conditionalFormatting>
  <conditionalFormatting sqref="J77">
    <cfRule type="expression" dxfId="7293" priority="780" stopIfTrue="1">
      <formula>$D77="- Select UKRI funder -"</formula>
    </cfRule>
  </conditionalFormatting>
  <conditionalFormatting sqref="L77">
    <cfRule type="expression" dxfId="7292" priority="779" stopIfTrue="1">
      <formula>$D77="- Select UKRI funder -"</formula>
    </cfRule>
  </conditionalFormatting>
  <conditionalFormatting sqref="D67">
    <cfRule type="containsText" dxfId="7291" priority="778" stopIfTrue="1" operator="containsText" text="- Select UKRI funder -">
      <formula>NOT(ISERROR(SEARCH("- Select UKRI funder -",D67)))</formula>
    </cfRule>
  </conditionalFormatting>
  <conditionalFormatting sqref="D57">
    <cfRule type="containsText" dxfId="7290" priority="777" stopIfTrue="1" operator="containsText" text="- Select UKRI funder -">
      <formula>NOT(ISERROR(SEARCH("- Select UKRI funder -",D57)))</formula>
    </cfRule>
  </conditionalFormatting>
  <conditionalFormatting sqref="D47">
    <cfRule type="containsText" dxfId="7289" priority="776" stopIfTrue="1" operator="containsText" text="- Select UKRI funder -">
      <formula>NOT(ISERROR(SEARCH("- Select UKRI funder -",D47)))</formula>
    </cfRule>
  </conditionalFormatting>
  <conditionalFormatting sqref="D37">
    <cfRule type="containsText" dxfId="7288" priority="775" stopIfTrue="1" operator="containsText" text="- Select UKRI funder -">
      <formula>NOT(ISERROR(SEARCH("- Select UKRI funder -",D37)))</formula>
    </cfRule>
  </conditionalFormatting>
  <conditionalFormatting sqref="F67">
    <cfRule type="expression" dxfId="7287" priority="774" stopIfTrue="1">
      <formula>$D67="- Select UKRI funder -"</formula>
    </cfRule>
  </conditionalFormatting>
  <conditionalFormatting sqref="F57">
    <cfRule type="expression" dxfId="7286" priority="773" stopIfTrue="1">
      <formula>$D57="- Select UKRI funder -"</formula>
    </cfRule>
  </conditionalFormatting>
  <conditionalFormatting sqref="F47">
    <cfRule type="expression" dxfId="7285" priority="772" stopIfTrue="1">
      <formula>$D47="- Select UKRI funder -"</formula>
    </cfRule>
  </conditionalFormatting>
  <conditionalFormatting sqref="F37">
    <cfRule type="expression" dxfId="7284" priority="771" stopIfTrue="1">
      <formula>$D37="- Select UKRI funder -"</formula>
    </cfRule>
  </conditionalFormatting>
  <conditionalFormatting sqref="H37">
    <cfRule type="expression" dxfId="7283" priority="770" stopIfTrue="1">
      <formula>$D37="- Select UKRI funder -"</formula>
    </cfRule>
  </conditionalFormatting>
  <conditionalFormatting sqref="H47">
    <cfRule type="expression" dxfId="7282" priority="769" stopIfTrue="1">
      <formula>$D47="- Select UKRI funder -"</formula>
    </cfRule>
  </conditionalFormatting>
  <conditionalFormatting sqref="H57">
    <cfRule type="expression" dxfId="7281" priority="768" stopIfTrue="1">
      <formula>$D57="- Select UKRI funder -"</formula>
    </cfRule>
  </conditionalFormatting>
  <conditionalFormatting sqref="H67">
    <cfRule type="expression" dxfId="7280" priority="767" stopIfTrue="1">
      <formula>$D67="- Select UKRI funder -"</formula>
    </cfRule>
  </conditionalFormatting>
  <conditionalFormatting sqref="J67">
    <cfRule type="expression" dxfId="7279" priority="766" stopIfTrue="1">
      <formula>$D67="- Select UKRI funder -"</formula>
    </cfRule>
  </conditionalFormatting>
  <conditionalFormatting sqref="J57">
    <cfRule type="expression" dxfId="7278" priority="765" stopIfTrue="1">
      <formula>$D57="- Select UKRI funder -"</formula>
    </cfRule>
  </conditionalFormatting>
  <conditionalFormatting sqref="J47">
    <cfRule type="expression" dxfId="7277" priority="764" stopIfTrue="1">
      <formula>$D47="- Select UKRI funder -"</formula>
    </cfRule>
  </conditionalFormatting>
  <conditionalFormatting sqref="J37">
    <cfRule type="expression" dxfId="7276" priority="763" stopIfTrue="1">
      <formula>$D37="- Select UKRI funder -"</formula>
    </cfRule>
  </conditionalFormatting>
  <conditionalFormatting sqref="L37">
    <cfRule type="expression" dxfId="7275" priority="762" stopIfTrue="1">
      <formula>$D37="- Select UKRI funder -"</formula>
    </cfRule>
  </conditionalFormatting>
  <conditionalFormatting sqref="L47">
    <cfRule type="expression" dxfId="7274" priority="761" stopIfTrue="1">
      <formula>$D47="- Select UKRI funder -"</formula>
    </cfRule>
  </conditionalFormatting>
  <conditionalFormatting sqref="L57">
    <cfRule type="expression" dxfId="7273" priority="760" stopIfTrue="1">
      <formula>$D57="- Select UKRI funder -"</formula>
    </cfRule>
  </conditionalFormatting>
  <conditionalFormatting sqref="L67">
    <cfRule type="expression" dxfId="7272" priority="759" stopIfTrue="1">
      <formula>$D67="- Select UKRI funder -"</formula>
    </cfRule>
  </conditionalFormatting>
  <conditionalFormatting sqref="P37">
    <cfRule type="expression" dxfId="7271" priority="731" stopIfTrue="1">
      <formula>$D$37="- Select UKRI funder -"</formula>
    </cfRule>
    <cfRule type="notContainsBlanks" dxfId="7270" priority="758" stopIfTrue="1">
      <formula>LEN(TRIM(P37))&gt;0</formula>
    </cfRule>
  </conditionalFormatting>
  <conditionalFormatting sqref="F184">
    <cfRule type="expression" dxfId="7269" priority="757" stopIfTrue="1">
      <formula>$D184="- Select EU funder -"</formula>
    </cfRule>
  </conditionalFormatting>
  <conditionalFormatting sqref="H184">
    <cfRule type="expression" dxfId="7268" priority="756" stopIfTrue="1">
      <formula>$D184="- Select EU funder -"</formula>
    </cfRule>
  </conditionalFormatting>
  <conditionalFormatting sqref="J184">
    <cfRule type="expression" dxfId="7267" priority="755" stopIfTrue="1">
      <formula>$D184="- Select EU funder -"</formula>
    </cfRule>
  </conditionalFormatting>
  <conditionalFormatting sqref="L184">
    <cfRule type="expression" dxfId="7266" priority="754" stopIfTrue="1">
      <formula>$D184="- Select EU funder -"</formula>
    </cfRule>
  </conditionalFormatting>
  <conditionalFormatting sqref="D154">
    <cfRule type="containsText" dxfId="7265" priority="753" stopIfTrue="1" operator="containsText" text="- Select EU funder -">
      <formula>NOT(ISERROR(SEARCH("- Select EU funder -",D154)))</formula>
    </cfRule>
  </conditionalFormatting>
  <conditionalFormatting sqref="D124">
    <cfRule type="containsText" dxfId="7264" priority="752" stopIfTrue="1" operator="containsText" text="- Select EU funder -">
      <formula>NOT(ISERROR(SEARCH("- Select EU funder -",D124)))</formula>
    </cfRule>
  </conditionalFormatting>
  <conditionalFormatting sqref="D94">
    <cfRule type="containsText" dxfId="7263" priority="751" stopIfTrue="1" operator="containsText" text="- Select EU funder -">
      <formula>NOT(ISERROR(SEARCH("- Select EU funder -",D94)))</formula>
    </cfRule>
  </conditionalFormatting>
  <conditionalFormatting sqref="F94">
    <cfRule type="expression" dxfId="7262" priority="750" stopIfTrue="1">
      <formula>$D94="- Select EU funder -"</formula>
    </cfRule>
  </conditionalFormatting>
  <conditionalFormatting sqref="F124">
    <cfRule type="expression" dxfId="7261" priority="749" stopIfTrue="1">
      <formula>$D124="- Select EU funder -"</formula>
    </cfRule>
  </conditionalFormatting>
  <conditionalFormatting sqref="F154">
    <cfRule type="expression" dxfId="7260" priority="748" stopIfTrue="1">
      <formula>$D154="- Select EU funder -"</formula>
    </cfRule>
  </conditionalFormatting>
  <conditionalFormatting sqref="H94">
    <cfRule type="expression" dxfId="7259" priority="747" stopIfTrue="1">
      <formula>$D94="- Select EU funder -"</formula>
    </cfRule>
  </conditionalFormatting>
  <conditionalFormatting sqref="H124">
    <cfRule type="expression" dxfId="7258" priority="746" stopIfTrue="1">
      <formula>$D124="- Select EU funder -"</formula>
    </cfRule>
  </conditionalFormatting>
  <conditionalFormatting sqref="H154">
    <cfRule type="expression" dxfId="7257" priority="745" stopIfTrue="1">
      <formula>$D154="- Select EU funder -"</formula>
    </cfRule>
  </conditionalFormatting>
  <conditionalFormatting sqref="J94">
    <cfRule type="expression" dxfId="7256" priority="744" stopIfTrue="1">
      <formula>$D94="- Select EU funder -"</formula>
    </cfRule>
  </conditionalFormatting>
  <conditionalFormatting sqref="J124">
    <cfRule type="expression" dxfId="7255" priority="743" stopIfTrue="1">
      <formula>$D124="- Select EU funder -"</formula>
    </cfRule>
  </conditionalFormatting>
  <conditionalFormatting sqref="J154">
    <cfRule type="expression" dxfId="7254" priority="742" stopIfTrue="1">
      <formula>$D154="- Select EU funder -"</formula>
    </cfRule>
  </conditionalFormatting>
  <conditionalFormatting sqref="L94">
    <cfRule type="expression" dxfId="7253" priority="741" stopIfTrue="1">
      <formula>$D94="- Select EU funder -"</formula>
    </cfRule>
  </conditionalFormatting>
  <conditionalFormatting sqref="L124">
    <cfRule type="expression" dxfId="7252" priority="740" stopIfTrue="1">
      <formula>$D124="- Select EU funder -"</formula>
    </cfRule>
  </conditionalFormatting>
  <conditionalFormatting sqref="L154">
    <cfRule type="expression" dxfId="7251" priority="739" stopIfTrue="1">
      <formula>$D154="- Select EU funder -"</formula>
    </cfRule>
  </conditionalFormatting>
  <conditionalFormatting sqref="P47">
    <cfRule type="expression" dxfId="7250" priority="737" stopIfTrue="1">
      <formula>$D$47="- Select UKRI funder -"</formula>
    </cfRule>
    <cfRule type="notContainsBlanks" dxfId="7249" priority="738" stopIfTrue="1">
      <formula>LEN(TRIM(P47))&gt;0</formula>
    </cfRule>
  </conditionalFormatting>
  <conditionalFormatting sqref="P57">
    <cfRule type="expression" dxfId="7248" priority="735" stopIfTrue="1">
      <formula>$D$57="- Select UKRI funder -"</formula>
    </cfRule>
    <cfRule type="notContainsBlanks" dxfId="7247" priority="736" stopIfTrue="1">
      <formula>LEN(TRIM(P57))&gt;0</formula>
    </cfRule>
  </conditionalFormatting>
  <conditionalFormatting sqref="P67">
    <cfRule type="expression" dxfId="7246" priority="733" stopIfTrue="1">
      <formula>$D$67="- Select UKRI funder -"</formula>
    </cfRule>
    <cfRule type="notContainsBlanks" dxfId="7245" priority="734" stopIfTrue="1">
      <formula>LEN(TRIM(P67))&gt;0</formula>
    </cfRule>
  </conditionalFormatting>
  <conditionalFormatting sqref="P77">
    <cfRule type="expression" dxfId="7244" priority="732" stopIfTrue="1">
      <formula>$D$77="- Select UKRI funder -"</formula>
    </cfRule>
    <cfRule type="notContainsBlanks" dxfId="7243" priority="814" stopIfTrue="1">
      <formula>LEN(TRIM(P77))&gt;0</formula>
    </cfRule>
  </conditionalFormatting>
  <conditionalFormatting sqref="P79">
    <cfRule type="expression" dxfId="7242" priority="729" stopIfTrue="1">
      <formula>$D$77="- Select UKRI funder -"</formula>
    </cfRule>
    <cfRule type="notContainsBlanks" dxfId="7241" priority="730" stopIfTrue="1">
      <formula>LEN(TRIM(P79))&gt;0</formula>
    </cfRule>
  </conditionalFormatting>
  <conditionalFormatting sqref="P81">
    <cfRule type="expression" dxfId="7240" priority="727" stopIfTrue="1">
      <formula>$D$77="- Select UKRI funder -"</formula>
    </cfRule>
    <cfRule type="notContainsBlanks" dxfId="7239" priority="728" stopIfTrue="1">
      <formula>LEN(TRIM(P81))&gt;0</formula>
    </cfRule>
  </conditionalFormatting>
  <conditionalFormatting sqref="P83">
    <cfRule type="expression" dxfId="7238" priority="725" stopIfTrue="1">
      <formula>$D$77="- Select UKRI funder -"</formula>
    </cfRule>
    <cfRule type="notContainsBlanks" dxfId="7237" priority="726" stopIfTrue="1">
      <formula>LEN(TRIM(P83))&gt;0</formula>
    </cfRule>
  </conditionalFormatting>
  <conditionalFormatting sqref="P85">
    <cfRule type="expression" dxfId="7236" priority="723" stopIfTrue="1">
      <formula>$D$77="- Select UKRI funder -"</formula>
    </cfRule>
    <cfRule type="notContainsBlanks" dxfId="7235" priority="724" stopIfTrue="1">
      <formula>LEN(TRIM(P85))&gt;0</formula>
    </cfRule>
  </conditionalFormatting>
  <conditionalFormatting sqref="P69">
    <cfRule type="expression" dxfId="7234" priority="721" stopIfTrue="1">
      <formula>$D$67="- Select UKRI funder -"</formula>
    </cfRule>
    <cfRule type="notContainsBlanks" dxfId="7233" priority="722" stopIfTrue="1">
      <formula>LEN(TRIM(P69))&gt;0</formula>
    </cfRule>
  </conditionalFormatting>
  <conditionalFormatting sqref="P71">
    <cfRule type="expression" dxfId="7232" priority="719" stopIfTrue="1">
      <formula>$D$67="- Select UKRI funder -"</formula>
    </cfRule>
    <cfRule type="notContainsBlanks" dxfId="7231" priority="720" stopIfTrue="1">
      <formula>LEN(TRIM(P71))&gt;0</formula>
    </cfRule>
  </conditionalFormatting>
  <conditionalFormatting sqref="P73">
    <cfRule type="expression" dxfId="7230" priority="717" stopIfTrue="1">
      <formula>$D$67="- Select UKRI funder -"</formula>
    </cfRule>
    <cfRule type="notContainsBlanks" dxfId="7229" priority="718" stopIfTrue="1">
      <formula>LEN(TRIM(P73))&gt;0</formula>
    </cfRule>
  </conditionalFormatting>
  <conditionalFormatting sqref="P75">
    <cfRule type="expression" dxfId="7228" priority="715" stopIfTrue="1">
      <formula>$D$67="- Select UKRI funder -"</formula>
    </cfRule>
    <cfRule type="notContainsBlanks" dxfId="7227" priority="716" stopIfTrue="1">
      <formula>LEN(TRIM(P75))&gt;0</formula>
    </cfRule>
  </conditionalFormatting>
  <conditionalFormatting sqref="P59">
    <cfRule type="expression" dxfId="7226" priority="713" stopIfTrue="1">
      <formula>$D$57="- Select UKRI funder -"</formula>
    </cfRule>
    <cfRule type="notContainsBlanks" dxfId="7225" priority="714" stopIfTrue="1">
      <formula>LEN(TRIM(P59))&gt;0</formula>
    </cfRule>
  </conditionalFormatting>
  <conditionalFormatting sqref="P61">
    <cfRule type="expression" dxfId="7224" priority="711" stopIfTrue="1">
      <formula>$D$57="- Select UKRI funder -"</formula>
    </cfRule>
    <cfRule type="notContainsBlanks" dxfId="7223" priority="712" stopIfTrue="1">
      <formula>LEN(TRIM(P61))&gt;0</formula>
    </cfRule>
  </conditionalFormatting>
  <conditionalFormatting sqref="P63">
    <cfRule type="expression" dxfId="7222" priority="709" stopIfTrue="1">
      <formula>$D$57="- Select UKRI funder -"</formula>
    </cfRule>
    <cfRule type="notContainsBlanks" dxfId="7221" priority="710" stopIfTrue="1">
      <formula>LEN(TRIM(P63))&gt;0</formula>
    </cfRule>
  </conditionalFormatting>
  <conditionalFormatting sqref="P65">
    <cfRule type="expression" dxfId="7220" priority="707" stopIfTrue="1">
      <formula>$D$57="- Select UKRI funder -"</formula>
    </cfRule>
    <cfRule type="notContainsBlanks" dxfId="7219" priority="708" stopIfTrue="1">
      <formula>LEN(TRIM(P65))&gt;0</formula>
    </cfRule>
  </conditionalFormatting>
  <conditionalFormatting sqref="P49">
    <cfRule type="expression" dxfId="7218" priority="705" stopIfTrue="1">
      <formula>$D$47="- Select UKRI funder -"</formula>
    </cfRule>
    <cfRule type="notContainsBlanks" dxfId="7217" priority="706" stopIfTrue="1">
      <formula>LEN(TRIM(P49))&gt;0</formula>
    </cfRule>
  </conditionalFormatting>
  <conditionalFormatting sqref="P51">
    <cfRule type="expression" dxfId="7216" priority="703" stopIfTrue="1">
      <formula>$D$47="- Select UKRI funder -"</formula>
    </cfRule>
    <cfRule type="notContainsBlanks" dxfId="7215" priority="704" stopIfTrue="1">
      <formula>LEN(TRIM(P51))&gt;0</formula>
    </cfRule>
  </conditionalFormatting>
  <conditionalFormatting sqref="P53">
    <cfRule type="expression" dxfId="7214" priority="701" stopIfTrue="1">
      <formula>$D$47="- Select UKRI funder -"</formula>
    </cfRule>
    <cfRule type="notContainsBlanks" dxfId="7213" priority="702" stopIfTrue="1">
      <formula>LEN(TRIM(P53))&gt;0</formula>
    </cfRule>
  </conditionalFormatting>
  <conditionalFormatting sqref="P55">
    <cfRule type="expression" dxfId="7212" priority="699" stopIfTrue="1">
      <formula>$D$47="- Select UKRI funder -"</formula>
    </cfRule>
    <cfRule type="notContainsBlanks" dxfId="7211" priority="700" stopIfTrue="1">
      <formula>LEN(TRIM(P55))&gt;0</formula>
    </cfRule>
  </conditionalFormatting>
  <conditionalFormatting sqref="P39">
    <cfRule type="expression" dxfId="7210" priority="697" stopIfTrue="1">
      <formula>$D$37="- Select UKRI funder -"</formula>
    </cfRule>
    <cfRule type="notContainsBlanks" dxfId="7209" priority="698" stopIfTrue="1">
      <formula>LEN(TRIM(P39))&gt;0</formula>
    </cfRule>
  </conditionalFormatting>
  <conditionalFormatting sqref="P41">
    <cfRule type="expression" dxfId="7208" priority="695" stopIfTrue="1">
      <formula>$D$37="- Select UKRI funder -"</formula>
    </cfRule>
    <cfRule type="notContainsBlanks" dxfId="7207" priority="696" stopIfTrue="1">
      <formula>LEN(TRIM(P41))&gt;0</formula>
    </cfRule>
  </conditionalFormatting>
  <conditionalFormatting sqref="P43">
    <cfRule type="expression" dxfId="7206" priority="693" stopIfTrue="1">
      <formula>$D$37="- Select UKRI funder -"</formula>
    </cfRule>
    <cfRule type="notContainsBlanks" dxfId="7205" priority="694" stopIfTrue="1">
      <formula>LEN(TRIM(P43))&gt;0</formula>
    </cfRule>
  </conditionalFormatting>
  <conditionalFormatting sqref="P45">
    <cfRule type="expression" dxfId="7204" priority="691" stopIfTrue="1">
      <formula>$D$37="- Select UKRI funder -"</formula>
    </cfRule>
    <cfRule type="notContainsBlanks" dxfId="7203" priority="692" stopIfTrue="1">
      <formula>LEN(TRIM(P45))&gt;0</formula>
    </cfRule>
  </conditionalFormatting>
  <conditionalFormatting sqref="R47:V47">
    <cfRule type="expression" dxfId="7202" priority="791">
      <formula>$D$47="- Select UKRI funder -"</formula>
    </cfRule>
  </conditionalFormatting>
  <conditionalFormatting sqref="V49">
    <cfRule type="expression" dxfId="7201" priority="689" stopIfTrue="1">
      <formula>$Z$261&lt;21</formula>
    </cfRule>
  </conditionalFormatting>
  <conditionalFormatting sqref="R49:V49">
    <cfRule type="expression" dxfId="7200" priority="690">
      <formula>$D$47="- Select UKRI funder -"</formula>
    </cfRule>
  </conditionalFormatting>
  <conditionalFormatting sqref="V51">
    <cfRule type="expression" dxfId="7199" priority="687" stopIfTrue="1">
      <formula>$Z$261&lt;21</formula>
    </cfRule>
  </conditionalFormatting>
  <conditionalFormatting sqref="R51:V51">
    <cfRule type="expression" dxfId="7198" priority="688">
      <formula>$D$47="- Select UKRI funder -"</formula>
    </cfRule>
  </conditionalFormatting>
  <conditionalFormatting sqref="V53">
    <cfRule type="expression" dxfId="7197" priority="685" stopIfTrue="1">
      <formula>$Z$261&lt;21</formula>
    </cfRule>
  </conditionalFormatting>
  <conditionalFormatting sqref="R53:V53">
    <cfRule type="expression" dxfId="7196" priority="686">
      <formula>$D$47="- Select UKRI funder -"</formula>
    </cfRule>
  </conditionalFormatting>
  <conditionalFormatting sqref="V55">
    <cfRule type="expression" dxfId="7195" priority="683" stopIfTrue="1">
      <formula>$Z$261&lt;21</formula>
    </cfRule>
  </conditionalFormatting>
  <conditionalFormatting sqref="R55:V55">
    <cfRule type="expression" dxfId="7194" priority="684">
      <formula>$D$47="- Select UKRI funder -"</formula>
    </cfRule>
  </conditionalFormatting>
  <conditionalFormatting sqref="V37">
    <cfRule type="expression" dxfId="7193" priority="681" stopIfTrue="1">
      <formula>$Z$261&lt;21</formula>
    </cfRule>
  </conditionalFormatting>
  <conditionalFormatting sqref="R37:V37">
    <cfRule type="expression" dxfId="7192" priority="682">
      <formula>$D$37="- Select UKRI funder -"</formula>
    </cfRule>
  </conditionalFormatting>
  <conditionalFormatting sqref="V39">
    <cfRule type="expression" dxfId="7191" priority="679" stopIfTrue="1">
      <formula>$Z$261&lt;21</formula>
    </cfRule>
  </conditionalFormatting>
  <conditionalFormatting sqref="R39:V39">
    <cfRule type="expression" dxfId="7190" priority="680">
      <formula>$D$37="- Select UKRI funder -"</formula>
    </cfRule>
  </conditionalFormatting>
  <conditionalFormatting sqref="V41">
    <cfRule type="expression" dxfId="7189" priority="677" stopIfTrue="1">
      <formula>$Z$261&lt;21</formula>
    </cfRule>
  </conditionalFormatting>
  <conditionalFormatting sqref="R41:V41">
    <cfRule type="expression" dxfId="7188" priority="678">
      <formula>$D$37="- Select UKRI funder -"</formula>
    </cfRule>
  </conditionalFormatting>
  <conditionalFormatting sqref="V43">
    <cfRule type="expression" dxfId="7187" priority="675" stopIfTrue="1">
      <formula>$Z$261&lt;21</formula>
    </cfRule>
  </conditionalFormatting>
  <conditionalFormatting sqref="R43:V43">
    <cfRule type="expression" dxfId="7186" priority="676">
      <formula>$D$37="- Select UKRI funder -"</formula>
    </cfRule>
  </conditionalFormatting>
  <conditionalFormatting sqref="V45">
    <cfRule type="expression" dxfId="7185" priority="673" stopIfTrue="1">
      <formula>$Z$261&lt;21</formula>
    </cfRule>
  </conditionalFormatting>
  <conditionalFormatting sqref="R45:V45">
    <cfRule type="expression" dxfId="7184" priority="674">
      <formula>$D$37="- Select UKRI funder -"</formula>
    </cfRule>
  </conditionalFormatting>
  <conditionalFormatting sqref="V57">
    <cfRule type="expression" dxfId="7183" priority="671" stopIfTrue="1">
      <formula>$Z$261&lt;21</formula>
    </cfRule>
  </conditionalFormatting>
  <conditionalFormatting sqref="R57:V57">
    <cfRule type="expression" dxfId="7182" priority="672">
      <formula>$D$57="- Select UKRI funder -"</formula>
    </cfRule>
  </conditionalFormatting>
  <conditionalFormatting sqref="V59">
    <cfRule type="expression" dxfId="7181" priority="669" stopIfTrue="1">
      <formula>$Z$261&lt;21</formula>
    </cfRule>
  </conditionalFormatting>
  <conditionalFormatting sqref="R59:V59">
    <cfRule type="expression" dxfId="7180" priority="670">
      <formula>$D$57="- Select UKRI funder -"</formula>
    </cfRule>
  </conditionalFormatting>
  <conditionalFormatting sqref="V61">
    <cfRule type="expression" dxfId="7179" priority="667" stopIfTrue="1">
      <formula>$Z$261&lt;21</formula>
    </cfRule>
  </conditionalFormatting>
  <conditionalFormatting sqref="R61:V61">
    <cfRule type="expression" dxfId="7178" priority="668">
      <formula>$D$57="- Select UKRI funder -"</formula>
    </cfRule>
  </conditionalFormatting>
  <conditionalFormatting sqref="V63">
    <cfRule type="expression" dxfId="7177" priority="665" stopIfTrue="1">
      <formula>$Z$261&lt;21</formula>
    </cfRule>
  </conditionalFormatting>
  <conditionalFormatting sqref="R63:V63">
    <cfRule type="expression" dxfId="7176" priority="666">
      <formula>$D$57="- Select UKRI funder -"</formula>
    </cfRule>
  </conditionalFormatting>
  <conditionalFormatting sqref="V65">
    <cfRule type="expression" dxfId="7175" priority="663" stopIfTrue="1">
      <formula>$Z$261&lt;21</formula>
    </cfRule>
  </conditionalFormatting>
  <conditionalFormatting sqref="R65:V65">
    <cfRule type="expression" dxfId="7174" priority="664">
      <formula>$D$57="- Select UKRI funder -"</formula>
    </cfRule>
  </conditionalFormatting>
  <conditionalFormatting sqref="V67">
    <cfRule type="expression" dxfId="7173" priority="661" stopIfTrue="1">
      <formula>$Z$261&lt;21</formula>
    </cfRule>
  </conditionalFormatting>
  <conditionalFormatting sqref="R67:V67">
    <cfRule type="expression" dxfId="7172" priority="662">
      <formula>$D$67="- Select UKRI funder -"</formula>
    </cfRule>
  </conditionalFormatting>
  <conditionalFormatting sqref="V69">
    <cfRule type="expression" dxfId="7171" priority="659" stopIfTrue="1">
      <formula>$Z$261&lt;21</formula>
    </cfRule>
  </conditionalFormatting>
  <conditionalFormatting sqref="R69:V69">
    <cfRule type="expression" dxfId="7170" priority="660">
      <formula>$D$67="- Select UKRI funder -"</formula>
    </cfRule>
  </conditionalFormatting>
  <conditionalFormatting sqref="V71">
    <cfRule type="expression" dxfId="7169" priority="657" stopIfTrue="1">
      <formula>$Z$261&lt;21</formula>
    </cfRule>
  </conditionalFormatting>
  <conditionalFormatting sqref="R71:V71">
    <cfRule type="expression" dxfId="7168" priority="658">
      <formula>$D$67="- Select UKRI funder -"</formula>
    </cfRule>
  </conditionalFormatting>
  <conditionalFormatting sqref="V73">
    <cfRule type="expression" dxfId="7167" priority="655" stopIfTrue="1">
      <formula>$Z$261&lt;21</formula>
    </cfRule>
  </conditionalFormatting>
  <conditionalFormatting sqref="R73:V73">
    <cfRule type="expression" dxfId="7166" priority="656">
      <formula>$D$67="- Select UKRI funder -"</formula>
    </cfRule>
  </conditionalFormatting>
  <conditionalFormatting sqref="V75">
    <cfRule type="expression" dxfId="7165" priority="653" stopIfTrue="1">
      <formula>$Z$261&lt;21</formula>
    </cfRule>
  </conditionalFormatting>
  <conditionalFormatting sqref="R75:V75">
    <cfRule type="expression" dxfId="7164" priority="654">
      <formula>$D$67="- Select UKRI funder -"</formula>
    </cfRule>
  </conditionalFormatting>
  <conditionalFormatting sqref="V77">
    <cfRule type="expression" dxfId="7163" priority="651" stopIfTrue="1">
      <formula>$Z$261&lt;21</formula>
    </cfRule>
  </conditionalFormatting>
  <conditionalFormatting sqref="R77:V77">
    <cfRule type="expression" dxfId="7162" priority="652">
      <formula>$D$77="- Select UKRI funder -"</formula>
    </cfRule>
  </conditionalFormatting>
  <conditionalFormatting sqref="V79">
    <cfRule type="expression" dxfId="7161" priority="649" stopIfTrue="1">
      <formula>$Z$261&lt;21</formula>
    </cfRule>
  </conditionalFormatting>
  <conditionalFormatting sqref="R79:V79">
    <cfRule type="expression" dxfId="7160" priority="650">
      <formula>$D$77="- Select UKRI funder -"</formula>
    </cfRule>
  </conditionalFormatting>
  <conditionalFormatting sqref="V81">
    <cfRule type="expression" dxfId="7159" priority="647" stopIfTrue="1">
      <formula>$Z$261&lt;21</formula>
    </cfRule>
  </conditionalFormatting>
  <conditionalFormatting sqref="R81:V81">
    <cfRule type="expression" dxfId="7158" priority="648">
      <formula>$D$77="- Select UKRI funder -"</formula>
    </cfRule>
  </conditionalFormatting>
  <conditionalFormatting sqref="V83">
    <cfRule type="expression" dxfId="7157" priority="645" stopIfTrue="1">
      <formula>$Z$261&lt;21</formula>
    </cfRule>
  </conditionalFormatting>
  <conditionalFormatting sqref="R83:V83">
    <cfRule type="expression" dxfId="7156" priority="646">
      <formula>$D$77="- Select UKRI funder -"</formula>
    </cfRule>
  </conditionalFormatting>
  <conditionalFormatting sqref="V85">
    <cfRule type="expression" dxfId="7155" priority="643" stopIfTrue="1">
      <formula>$Z$261&lt;21</formula>
    </cfRule>
  </conditionalFormatting>
  <conditionalFormatting sqref="R85:V85">
    <cfRule type="expression" dxfId="7154" priority="644">
      <formula>$D$77="- Select UKRI funder -"</formula>
    </cfRule>
  </conditionalFormatting>
  <conditionalFormatting sqref="V94">
    <cfRule type="expression" dxfId="7153" priority="641" stopIfTrue="1">
      <formula>$Z$261&lt;21</formula>
    </cfRule>
  </conditionalFormatting>
  <conditionalFormatting sqref="R94:V94">
    <cfRule type="expression" dxfId="7152" priority="642">
      <formula>$D$94="- Select EU funder -"</formula>
    </cfRule>
  </conditionalFormatting>
  <conditionalFormatting sqref="Y37:Y258">
    <cfRule type="cellIs" dxfId="7151" priority="639" operator="greaterThan">
      <formula>$W37</formula>
    </cfRule>
    <cfRule type="cellIs" dxfId="7150" priority="640" operator="lessThan">
      <formula>$W37</formula>
    </cfRule>
  </conditionalFormatting>
  <conditionalFormatting sqref="N39">
    <cfRule type="expression" dxfId="7149" priority="636" stopIfTrue="1">
      <formula>$D$37="- Select UKRI funder -"</formula>
    </cfRule>
  </conditionalFormatting>
  <conditionalFormatting sqref="N39">
    <cfRule type="notContainsBlanks" dxfId="7148" priority="637" stopIfTrue="1">
      <formula>LEN(TRIM(N39))&gt;0</formula>
    </cfRule>
  </conditionalFormatting>
  <conditionalFormatting sqref="N39">
    <cfRule type="expression" dxfId="7147" priority="638">
      <formula>$W39&gt;0</formula>
    </cfRule>
  </conditionalFormatting>
  <conditionalFormatting sqref="N41">
    <cfRule type="expression" dxfId="7146" priority="633" stopIfTrue="1">
      <formula>$D$37="- Select UKRI funder -"</formula>
    </cfRule>
  </conditionalFormatting>
  <conditionalFormatting sqref="N41">
    <cfRule type="notContainsBlanks" dxfId="7145" priority="634" stopIfTrue="1">
      <formula>LEN(TRIM(N41))&gt;0</formula>
    </cfRule>
  </conditionalFormatting>
  <conditionalFormatting sqref="N41">
    <cfRule type="expression" dxfId="7144" priority="635">
      <formula>$W41&gt;0</formula>
    </cfRule>
  </conditionalFormatting>
  <conditionalFormatting sqref="N43">
    <cfRule type="expression" dxfId="7143" priority="630" stopIfTrue="1">
      <formula>$D$37="- Select UKRI funder -"</formula>
    </cfRule>
  </conditionalFormatting>
  <conditionalFormatting sqref="N43">
    <cfRule type="notContainsBlanks" dxfId="7142" priority="631" stopIfTrue="1">
      <formula>LEN(TRIM(N43))&gt;0</formula>
    </cfRule>
  </conditionalFormatting>
  <conditionalFormatting sqref="N43">
    <cfRule type="expression" dxfId="7141" priority="632">
      <formula>$W43&gt;0</formula>
    </cfRule>
  </conditionalFormatting>
  <conditionalFormatting sqref="N45">
    <cfRule type="expression" dxfId="7140" priority="627" stopIfTrue="1">
      <formula>$D$37="- Select UKRI funder -"</formula>
    </cfRule>
  </conditionalFormatting>
  <conditionalFormatting sqref="N45">
    <cfRule type="notContainsBlanks" dxfId="7139" priority="628" stopIfTrue="1">
      <formula>LEN(TRIM(N45))&gt;0</formula>
    </cfRule>
  </conditionalFormatting>
  <conditionalFormatting sqref="N45">
    <cfRule type="expression" dxfId="7138" priority="629">
      <formula>$W45&gt;0</formula>
    </cfRule>
  </conditionalFormatting>
  <conditionalFormatting sqref="N47">
    <cfRule type="expression" dxfId="7137" priority="624" stopIfTrue="1">
      <formula>$D$47="- Select UKRI funder -"</formula>
    </cfRule>
  </conditionalFormatting>
  <conditionalFormatting sqref="N47">
    <cfRule type="notContainsBlanks" dxfId="7136" priority="625" stopIfTrue="1">
      <formula>LEN(TRIM(N47))&gt;0</formula>
    </cfRule>
  </conditionalFormatting>
  <conditionalFormatting sqref="N47">
    <cfRule type="expression" dxfId="7135" priority="626">
      <formula>$W47&gt;0</formula>
    </cfRule>
  </conditionalFormatting>
  <conditionalFormatting sqref="N49">
    <cfRule type="expression" dxfId="7134" priority="621" stopIfTrue="1">
      <formula>$D$47="- Select UKRI funder -"</formula>
    </cfRule>
  </conditionalFormatting>
  <conditionalFormatting sqref="N49">
    <cfRule type="notContainsBlanks" dxfId="7133" priority="622" stopIfTrue="1">
      <formula>LEN(TRIM(N49))&gt;0</formula>
    </cfRule>
  </conditionalFormatting>
  <conditionalFormatting sqref="N49">
    <cfRule type="expression" dxfId="7132" priority="623">
      <formula>$W49&gt;0</formula>
    </cfRule>
  </conditionalFormatting>
  <conditionalFormatting sqref="N51">
    <cfRule type="expression" dxfId="7131" priority="618" stopIfTrue="1">
      <formula>$D$47="- Select UKRI funder -"</formula>
    </cfRule>
  </conditionalFormatting>
  <conditionalFormatting sqref="N51">
    <cfRule type="notContainsBlanks" dxfId="7130" priority="619" stopIfTrue="1">
      <formula>LEN(TRIM(N51))&gt;0</formula>
    </cfRule>
  </conditionalFormatting>
  <conditionalFormatting sqref="N51">
    <cfRule type="expression" dxfId="7129" priority="620">
      <formula>$W51&gt;0</formula>
    </cfRule>
  </conditionalFormatting>
  <conditionalFormatting sqref="N53">
    <cfRule type="expression" dxfId="7128" priority="615" stopIfTrue="1">
      <formula>$D$47="- Select UKRI funder -"</formula>
    </cfRule>
  </conditionalFormatting>
  <conditionalFormatting sqref="N53">
    <cfRule type="notContainsBlanks" dxfId="7127" priority="616" stopIfTrue="1">
      <formula>LEN(TRIM(N53))&gt;0</formula>
    </cfRule>
  </conditionalFormatting>
  <conditionalFormatting sqref="N53">
    <cfRule type="expression" dxfId="7126" priority="617">
      <formula>$W53&gt;0</formula>
    </cfRule>
  </conditionalFormatting>
  <conditionalFormatting sqref="N55">
    <cfRule type="expression" dxfId="7125" priority="612" stopIfTrue="1">
      <formula>$D$47="- Select UKRI funder -"</formula>
    </cfRule>
  </conditionalFormatting>
  <conditionalFormatting sqref="N55">
    <cfRule type="notContainsBlanks" dxfId="7124" priority="613" stopIfTrue="1">
      <formula>LEN(TRIM(N55))&gt;0</formula>
    </cfRule>
  </conditionalFormatting>
  <conditionalFormatting sqref="N55">
    <cfRule type="expression" dxfId="7123" priority="614">
      <formula>$W55&gt;0</formula>
    </cfRule>
  </conditionalFormatting>
  <conditionalFormatting sqref="N57">
    <cfRule type="expression" dxfId="7122" priority="609" stopIfTrue="1">
      <formula>$D$57="- Select UKRI funder -"</formula>
    </cfRule>
  </conditionalFormatting>
  <conditionalFormatting sqref="N57">
    <cfRule type="notContainsBlanks" dxfId="7121" priority="610" stopIfTrue="1">
      <formula>LEN(TRIM(N57))&gt;0</formula>
    </cfRule>
  </conditionalFormatting>
  <conditionalFormatting sqref="N57">
    <cfRule type="expression" dxfId="7120" priority="611">
      <formula>$W57&gt;0</formula>
    </cfRule>
  </conditionalFormatting>
  <conditionalFormatting sqref="N59">
    <cfRule type="expression" dxfId="7119" priority="606" stopIfTrue="1">
      <formula>$D$57="- Select UKRI funder -"</formula>
    </cfRule>
  </conditionalFormatting>
  <conditionalFormatting sqref="N59">
    <cfRule type="notContainsBlanks" dxfId="7118" priority="607" stopIfTrue="1">
      <formula>LEN(TRIM(N59))&gt;0</formula>
    </cfRule>
  </conditionalFormatting>
  <conditionalFormatting sqref="N59">
    <cfRule type="expression" dxfId="7117" priority="608">
      <formula>$W59&gt;0</formula>
    </cfRule>
  </conditionalFormatting>
  <conditionalFormatting sqref="N61">
    <cfRule type="expression" dxfId="7116" priority="603" stopIfTrue="1">
      <formula>$D$57="- Select UKRI funder -"</formula>
    </cfRule>
  </conditionalFormatting>
  <conditionalFormatting sqref="N61">
    <cfRule type="notContainsBlanks" dxfId="7115" priority="604" stopIfTrue="1">
      <formula>LEN(TRIM(N61))&gt;0</formula>
    </cfRule>
  </conditionalFormatting>
  <conditionalFormatting sqref="N61">
    <cfRule type="expression" dxfId="7114" priority="605">
      <formula>$W61&gt;0</formula>
    </cfRule>
  </conditionalFormatting>
  <conditionalFormatting sqref="N63">
    <cfRule type="expression" dxfId="7113" priority="600" stopIfTrue="1">
      <formula>$D$57="- Select UKRI funder -"</formula>
    </cfRule>
  </conditionalFormatting>
  <conditionalFormatting sqref="N63">
    <cfRule type="notContainsBlanks" dxfId="7112" priority="601" stopIfTrue="1">
      <formula>LEN(TRIM(N63))&gt;0</formula>
    </cfRule>
  </conditionalFormatting>
  <conditionalFormatting sqref="N63">
    <cfRule type="expression" dxfId="7111" priority="602">
      <formula>$W63&gt;0</formula>
    </cfRule>
  </conditionalFormatting>
  <conditionalFormatting sqref="N65">
    <cfRule type="expression" dxfId="7110" priority="597" stopIfTrue="1">
      <formula>$D$57="- Select UKRI funder -"</formula>
    </cfRule>
  </conditionalFormatting>
  <conditionalFormatting sqref="N65">
    <cfRule type="notContainsBlanks" dxfId="7109" priority="598" stopIfTrue="1">
      <formula>LEN(TRIM(N65))&gt;0</formula>
    </cfRule>
  </conditionalFormatting>
  <conditionalFormatting sqref="N65">
    <cfRule type="expression" dxfId="7108" priority="599">
      <formula>$W65&gt;0</formula>
    </cfRule>
  </conditionalFormatting>
  <conditionalFormatting sqref="N67">
    <cfRule type="expression" dxfId="7107" priority="594" stopIfTrue="1">
      <formula>$D$67="- Select UKRI funder -"</formula>
    </cfRule>
  </conditionalFormatting>
  <conditionalFormatting sqref="N67">
    <cfRule type="notContainsBlanks" dxfId="7106" priority="595" stopIfTrue="1">
      <formula>LEN(TRIM(N67))&gt;0</formula>
    </cfRule>
  </conditionalFormatting>
  <conditionalFormatting sqref="N67">
    <cfRule type="expression" dxfId="7105" priority="596">
      <formula>$W67&gt;0</formula>
    </cfRule>
  </conditionalFormatting>
  <conditionalFormatting sqref="N69">
    <cfRule type="expression" dxfId="7104" priority="591" stopIfTrue="1">
      <formula>$D$67="- Select UKRI funder -"</formula>
    </cfRule>
  </conditionalFormatting>
  <conditionalFormatting sqref="N69">
    <cfRule type="notContainsBlanks" dxfId="7103" priority="592" stopIfTrue="1">
      <formula>LEN(TRIM(N69))&gt;0</formula>
    </cfRule>
  </conditionalFormatting>
  <conditionalFormatting sqref="N69">
    <cfRule type="expression" dxfId="7102" priority="593">
      <formula>$W69&gt;0</formula>
    </cfRule>
  </conditionalFormatting>
  <conditionalFormatting sqref="N71">
    <cfRule type="expression" dxfId="7101" priority="588" stopIfTrue="1">
      <formula>$D$67="- Select UKRI funder -"</formula>
    </cfRule>
  </conditionalFormatting>
  <conditionalFormatting sqref="N71">
    <cfRule type="notContainsBlanks" dxfId="7100" priority="589" stopIfTrue="1">
      <formula>LEN(TRIM(N71))&gt;0</formula>
    </cfRule>
  </conditionalFormatting>
  <conditionalFormatting sqref="N71">
    <cfRule type="expression" dxfId="7099" priority="590">
      <formula>$W71&gt;0</formula>
    </cfRule>
  </conditionalFormatting>
  <conditionalFormatting sqref="N73">
    <cfRule type="expression" dxfId="7098" priority="585" stopIfTrue="1">
      <formula>$D$67="- Select UKRI funder -"</formula>
    </cfRule>
  </conditionalFormatting>
  <conditionalFormatting sqref="N73">
    <cfRule type="notContainsBlanks" dxfId="7097" priority="586" stopIfTrue="1">
      <formula>LEN(TRIM(N73))&gt;0</formula>
    </cfRule>
  </conditionalFormatting>
  <conditionalFormatting sqref="N73">
    <cfRule type="expression" dxfId="7096" priority="587">
      <formula>$W73&gt;0</formula>
    </cfRule>
  </conditionalFormatting>
  <conditionalFormatting sqref="N75">
    <cfRule type="expression" dxfId="7095" priority="582" stopIfTrue="1">
      <formula>$D$67="- Select UKRI funder -"</formula>
    </cfRule>
  </conditionalFormatting>
  <conditionalFormatting sqref="N75">
    <cfRule type="notContainsBlanks" dxfId="7094" priority="583" stopIfTrue="1">
      <formula>LEN(TRIM(N75))&gt;0</formula>
    </cfRule>
  </conditionalFormatting>
  <conditionalFormatting sqref="N75">
    <cfRule type="expression" dxfId="7093" priority="584">
      <formula>$W75&gt;0</formula>
    </cfRule>
  </conditionalFormatting>
  <conditionalFormatting sqref="N77">
    <cfRule type="expression" dxfId="7092" priority="579" stopIfTrue="1">
      <formula>$D$77="- Select UKRI funder -"</formula>
    </cfRule>
  </conditionalFormatting>
  <conditionalFormatting sqref="N77">
    <cfRule type="notContainsBlanks" dxfId="7091" priority="580" stopIfTrue="1">
      <formula>LEN(TRIM(N77))&gt;0</formula>
    </cfRule>
  </conditionalFormatting>
  <conditionalFormatting sqref="N77">
    <cfRule type="expression" dxfId="7090" priority="581">
      <formula>$W77&gt;0</formula>
    </cfRule>
  </conditionalFormatting>
  <conditionalFormatting sqref="N79">
    <cfRule type="expression" dxfId="7089" priority="576" stopIfTrue="1">
      <formula>$D$77="- Select UKRI funder -"</formula>
    </cfRule>
  </conditionalFormatting>
  <conditionalFormatting sqref="N79">
    <cfRule type="notContainsBlanks" dxfId="7088" priority="577" stopIfTrue="1">
      <formula>LEN(TRIM(N79))&gt;0</formula>
    </cfRule>
  </conditionalFormatting>
  <conditionalFormatting sqref="N79">
    <cfRule type="expression" dxfId="7087" priority="578">
      <formula>$W79&gt;0</formula>
    </cfRule>
  </conditionalFormatting>
  <conditionalFormatting sqref="N81">
    <cfRule type="expression" dxfId="7086" priority="573" stopIfTrue="1">
      <formula>$D$77="- Select UKRI funder -"</formula>
    </cfRule>
  </conditionalFormatting>
  <conditionalFormatting sqref="N81">
    <cfRule type="notContainsBlanks" dxfId="7085" priority="574" stopIfTrue="1">
      <formula>LEN(TRIM(N81))&gt;0</formula>
    </cfRule>
  </conditionalFormatting>
  <conditionalFormatting sqref="N81">
    <cfRule type="expression" dxfId="7084" priority="575">
      <formula>$W81&gt;0</formula>
    </cfRule>
  </conditionalFormatting>
  <conditionalFormatting sqref="N83">
    <cfRule type="expression" dxfId="7083" priority="570" stopIfTrue="1">
      <formula>$D$77="- Select UKRI funder -"</formula>
    </cfRule>
  </conditionalFormatting>
  <conditionalFormatting sqref="N83">
    <cfRule type="notContainsBlanks" dxfId="7082" priority="571" stopIfTrue="1">
      <formula>LEN(TRIM(N83))&gt;0</formula>
    </cfRule>
  </conditionalFormatting>
  <conditionalFormatting sqref="N83">
    <cfRule type="expression" dxfId="7081" priority="572">
      <formula>$W83&gt;0</formula>
    </cfRule>
  </conditionalFormatting>
  <conditionalFormatting sqref="N85">
    <cfRule type="expression" dxfId="7080" priority="567" stopIfTrue="1">
      <formula>$D$77="- Select UKRI funder -"</formula>
    </cfRule>
  </conditionalFormatting>
  <conditionalFormatting sqref="N85">
    <cfRule type="notContainsBlanks" dxfId="7079" priority="568" stopIfTrue="1">
      <formula>LEN(TRIM(N85))&gt;0</formula>
    </cfRule>
  </conditionalFormatting>
  <conditionalFormatting sqref="N85">
    <cfRule type="expression" dxfId="7078" priority="569">
      <formula>$W85&gt;0</formula>
    </cfRule>
  </conditionalFormatting>
  <conditionalFormatting sqref="V96">
    <cfRule type="expression" dxfId="7077" priority="565" stopIfTrue="1">
      <formula>$Z$261&lt;21</formula>
    </cfRule>
  </conditionalFormatting>
  <conditionalFormatting sqref="R96:V96">
    <cfRule type="expression" dxfId="7076" priority="566">
      <formula>$D$94="- Select EU funder -"</formula>
    </cfRule>
  </conditionalFormatting>
  <conditionalFormatting sqref="V98">
    <cfRule type="expression" dxfId="7075" priority="563" stopIfTrue="1">
      <formula>$Z$261&lt;21</formula>
    </cfRule>
  </conditionalFormatting>
  <conditionalFormatting sqref="R98:V98">
    <cfRule type="expression" dxfId="7074" priority="564">
      <formula>$D$94="- Select EU funder -"</formula>
    </cfRule>
  </conditionalFormatting>
  <conditionalFormatting sqref="V100">
    <cfRule type="expression" dxfId="7073" priority="561" stopIfTrue="1">
      <formula>$Z$261&lt;21</formula>
    </cfRule>
  </conditionalFormatting>
  <conditionalFormatting sqref="R100:V100">
    <cfRule type="expression" dxfId="7072" priority="562">
      <formula>$D$94="- Select EU funder -"</formula>
    </cfRule>
  </conditionalFormatting>
  <conditionalFormatting sqref="V102">
    <cfRule type="expression" dxfId="7071" priority="559" stopIfTrue="1">
      <formula>$Z$261&lt;21</formula>
    </cfRule>
  </conditionalFormatting>
  <conditionalFormatting sqref="R102:V102">
    <cfRule type="expression" dxfId="7070" priority="560">
      <formula>$D$94="- Select EU funder -"</formula>
    </cfRule>
  </conditionalFormatting>
  <conditionalFormatting sqref="V104">
    <cfRule type="expression" dxfId="7069" priority="557" stopIfTrue="1">
      <formula>$Z$261&lt;21</formula>
    </cfRule>
  </conditionalFormatting>
  <conditionalFormatting sqref="R104:V104">
    <cfRule type="expression" dxfId="7068" priority="558">
      <formula>$D$94="- Select EU funder -"</formula>
    </cfRule>
  </conditionalFormatting>
  <conditionalFormatting sqref="V106">
    <cfRule type="expression" dxfId="7067" priority="555" stopIfTrue="1">
      <formula>$Z$261&lt;21</formula>
    </cfRule>
  </conditionalFormatting>
  <conditionalFormatting sqref="R106:V106">
    <cfRule type="expression" dxfId="7066" priority="556">
      <formula>$D$94="- Select EU funder -"</formula>
    </cfRule>
  </conditionalFormatting>
  <conditionalFormatting sqref="V108">
    <cfRule type="expression" dxfId="7065" priority="553" stopIfTrue="1">
      <formula>$Z$261&lt;21</formula>
    </cfRule>
  </conditionalFormatting>
  <conditionalFormatting sqref="R108:V108">
    <cfRule type="expression" dxfId="7064" priority="554">
      <formula>$D$94="- Select EU funder -"</formula>
    </cfRule>
  </conditionalFormatting>
  <conditionalFormatting sqref="V110">
    <cfRule type="expression" dxfId="7063" priority="551" stopIfTrue="1">
      <formula>$Z$261&lt;21</formula>
    </cfRule>
  </conditionalFormatting>
  <conditionalFormatting sqref="R110:V110">
    <cfRule type="expression" dxfId="7062" priority="552">
      <formula>$D$94="- Select EU funder -"</formula>
    </cfRule>
  </conditionalFormatting>
  <conditionalFormatting sqref="V112">
    <cfRule type="expression" dxfId="7061" priority="549" stopIfTrue="1">
      <formula>$Z$261&lt;21</formula>
    </cfRule>
  </conditionalFormatting>
  <conditionalFormatting sqref="R112:V112">
    <cfRule type="expression" dxfId="7060" priority="550">
      <formula>$D$94="- Select EU funder -"</formula>
    </cfRule>
  </conditionalFormatting>
  <conditionalFormatting sqref="V114">
    <cfRule type="expression" dxfId="7059" priority="547" stopIfTrue="1">
      <formula>$Z$261&lt;21</formula>
    </cfRule>
  </conditionalFormatting>
  <conditionalFormatting sqref="R114:V114">
    <cfRule type="expression" dxfId="7058" priority="548">
      <formula>$D$94="- Select EU funder -"</formula>
    </cfRule>
  </conditionalFormatting>
  <conditionalFormatting sqref="V116">
    <cfRule type="expression" dxfId="7057" priority="545" stopIfTrue="1">
      <formula>$Z$261&lt;21</formula>
    </cfRule>
  </conditionalFormatting>
  <conditionalFormatting sqref="R116:V116">
    <cfRule type="expression" dxfId="7056" priority="546">
      <formula>$D$94="- Select EU funder -"</formula>
    </cfRule>
  </conditionalFormatting>
  <conditionalFormatting sqref="V118">
    <cfRule type="expression" dxfId="7055" priority="543" stopIfTrue="1">
      <formula>$Z$261&lt;21</formula>
    </cfRule>
  </conditionalFormatting>
  <conditionalFormatting sqref="R118:V118">
    <cfRule type="expression" dxfId="7054" priority="544">
      <formula>$D$94="- Select EU funder -"</formula>
    </cfRule>
  </conditionalFormatting>
  <conditionalFormatting sqref="V120">
    <cfRule type="expression" dxfId="7053" priority="541" stopIfTrue="1">
      <formula>$Z$261&lt;21</formula>
    </cfRule>
  </conditionalFormatting>
  <conditionalFormatting sqref="R120:V120">
    <cfRule type="expression" dxfId="7052" priority="542">
      <formula>$D$94="- Select EU funder -"</formula>
    </cfRule>
  </conditionalFormatting>
  <conditionalFormatting sqref="V122">
    <cfRule type="expression" dxfId="7051" priority="539" stopIfTrue="1">
      <formula>$Z$261&lt;21</formula>
    </cfRule>
  </conditionalFormatting>
  <conditionalFormatting sqref="R122:V122">
    <cfRule type="expression" dxfId="7050" priority="540">
      <formula>$D$94="- Select EU funder -"</formula>
    </cfRule>
  </conditionalFormatting>
  <conditionalFormatting sqref="V124">
    <cfRule type="expression" dxfId="7049" priority="537" stopIfTrue="1">
      <formula>$Z$261&lt;21</formula>
    </cfRule>
  </conditionalFormatting>
  <conditionalFormatting sqref="R124:V124">
    <cfRule type="expression" dxfId="7048" priority="538">
      <formula>$D$124="- Select EU funder -"</formula>
    </cfRule>
  </conditionalFormatting>
  <conditionalFormatting sqref="V126">
    <cfRule type="expression" dxfId="7047" priority="535" stopIfTrue="1">
      <formula>$Z$261&lt;21</formula>
    </cfRule>
  </conditionalFormatting>
  <conditionalFormatting sqref="R126:V126">
    <cfRule type="expression" dxfId="7046" priority="536">
      <formula>$D$124="- Select EU funder -"</formula>
    </cfRule>
  </conditionalFormatting>
  <conditionalFormatting sqref="V128">
    <cfRule type="expression" dxfId="7045" priority="533" stopIfTrue="1">
      <formula>$Z$261&lt;21</formula>
    </cfRule>
  </conditionalFormatting>
  <conditionalFormatting sqref="R128:V128">
    <cfRule type="expression" dxfId="7044" priority="534">
      <formula>$D$124="- Select EU funder -"</formula>
    </cfRule>
  </conditionalFormatting>
  <conditionalFormatting sqref="V130">
    <cfRule type="expression" dxfId="7043" priority="531" stopIfTrue="1">
      <formula>$Z$261&lt;21</formula>
    </cfRule>
  </conditionalFormatting>
  <conditionalFormatting sqref="R130:V130">
    <cfRule type="expression" dxfId="7042" priority="532">
      <formula>$D$124="- Select EU funder -"</formula>
    </cfRule>
  </conditionalFormatting>
  <conditionalFormatting sqref="V132">
    <cfRule type="expression" dxfId="7041" priority="529" stopIfTrue="1">
      <formula>$Z$261&lt;21</formula>
    </cfRule>
  </conditionalFormatting>
  <conditionalFormatting sqref="R132:V132">
    <cfRule type="expression" dxfId="7040" priority="530">
      <formula>$D$124="- Select EU funder -"</formula>
    </cfRule>
  </conditionalFormatting>
  <conditionalFormatting sqref="V134">
    <cfRule type="expression" dxfId="7039" priority="527" stopIfTrue="1">
      <formula>$Z$261&lt;21</formula>
    </cfRule>
  </conditionalFormatting>
  <conditionalFormatting sqref="R134:V134">
    <cfRule type="expression" dxfId="7038" priority="528">
      <formula>$D$124="- Select EU funder -"</formula>
    </cfRule>
  </conditionalFormatting>
  <conditionalFormatting sqref="V136">
    <cfRule type="expression" dxfId="7037" priority="525" stopIfTrue="1">
      <formula>$Z$261&lt;21</formula>
    </cfRule>
  </conditionalFormatting>
  <conditionalFormatting sqref="R136:V136">
    <cfRule type="expression" dxfId="7036" priority="526">
      <formula>$D$124="- Select EU funder -"</formula>
    </cfRule>
  </conditionalFormatting>
  <conditionalFormatting sqref="V138">
    <cfRule type="expression" dxfId="7035" priority="523" stopIfTrue="1">
      <formula>$Z$261&lt;21</formula>
    </cfRule>
  </conditionalFormatting>
  <conditionalFormatting sqref="R138:V138">
    <cfRule type="expression" dxfId="7034" priority="524">
      <formula>$D$124="- Select EU funder -"</formula>
    </cfRule>
  </conditionalFormatting>
  <conditionalFormatting sqref="V140">
    <cfRule type="expression" dxfId="7033" priority="521" stopIfTrue="1">
      <formula>$Z$261&lt;21</formula>
    </cfRule>
  </conditionalFormatting>
  <conditionalFormatting sqref="R140:V140">
    <cfRule type="expression" dxfId="7032" priority="522">
      <formula>$D$124="- Select EU funder -"</formula>
    </cfRule>
  </conditionalFormatting>
  <conditionalFormatting sqref="V142">
    <cfRule type="expression" dxfId="7031" priority="519" stopIfTrue="1">
      <formula>$Z$261&lt;21</formula>
    </cfRule>
  </conditionalFormatting>
  <conditionalFormatting sqref="R142:V142">
    <cfRule type="expression" dxfId="7030" priority="520">
      <formula>$D$124="- Select EU funder -"</formula>
    </cfRule>
  </conditionalFormatting>
  <conditionalFormatting sqref="V144">
    <cfRule type="expression" dxfId="7029" priority="517" stopIfTrue="1">
      <formula>$Z$261&lt;21</formula>
    </cfRule>
  </conditionalFormatting>
  <conditionalFormatting sqref="R144:V144">
    <cfRule type="expression" dxfId="7028" priority="518">
      <formula>$D$124="- Select EU funder -"</formula>
    </cfRule>
  </conditionalFormatting>
  <conditionalFormatting sqref="V146">
    <cfRule type="expression" dxfId="7027" priority="515" stopIfTrue="1">
      <formula>$Z$261&lt;21</formula>
    </cfRule>
  </conditionalFormatting>
  <conditionalFormatting sqref="R146:V146">
    <cfRule type="expression" dxfId="7026" priority="516">
      <formula>$D$124="- Select EU funder -"</formula>
    </cfRule>
  </conditionalFormatting>
  <conditionalFormatting sqref="V148">
    <cfRule type="expression" dxfId="7025" priority="513" stopIfTrue="1">
      <formula>$Z$261&lt;21</formula>
    </cfRule>
  </conditionalFormatting>
  <conditionalFormatting sqref="R148:V148">
    <cfRule type="expression" dxfId="7024" priority="514">
      <formula>$D$124="- Select EU funder -"</formula>
    </cfRule>
  </conditionalFormatting>
  <conditionalFormatting sqref="V150">
    <cfRule type="expression" dxfId="7023" priority="511" stopIfTrue="1">
      <formula>$Z$261&lt;21</formula>
    </cfRule>
  </conditionalFormatting>
  <conditionalFormatting sqref="R150:V150">
    <cfRule type="expression" dxfId="7022" priority="512">
      <formula>$D$124="- Select EU funder -"</formula>
    </cfRule>
  </conditionalFormatting>
  <conditionalFormatting sqref="V152">
    <cfRule type="expression" dxfId="7021" priority="509" stopIfTrue="1">
      <formula>$Z$261&lt;21</formula>
    </cfRule>
  </conditionalFormatting>
  <conditionalFormatting sqref="R152:V152">
    <cfRule type="expression" dxfId="7020" priority="510">
      <formula>$D$124="- Select EU funder -"</formula>
    </cfRule>
  </conditionalFormatting>
  <conditionalFormatting sqref="V154">
    <cfRule type="expression" dxfId="7019" priority="507" stopIfTrue="1">
      <formula>$Z$261&lt;21</formula>
    </cfRule>
  </conditionalFormatting>
  <conditionalFormatting sqref="R154:V154">
    <cfRule type="expression" dxfId="7018" priority="508">
      <formula>$D$154="- Select EU funder -"</formula>
    </cfRule>
  </conditionalFormatting>
  <conditionalFormatting sqref="V156">
    <cfRule type="expression" dxfId="7017" priority="505" stopIfTrue="1">
      <formula>$Z$261&lt;21</formula>
    </cfRule>
  </conditionalFormatting>
  <conditionalFormatting sqref="R156:V156">
    <cfRule type="expression" dxfId="7016" priority="506">
      <formula>$D$154="- Select EU funder -"</formula>
    </cfRule>
  </conditionalFormatting>
  <conditionalFormatting sqref="V158">
    <cfRule type="expression" dxfId="7015" priority="503" stopIfTrue="1">
      <formula>$Z$261&lt;21</formula>
    </cfRule>
  </conditionalFormatting>
  <conditionalFormatting sqref="R158:V158">
    <cfRule type="expression" dxfId="7014" priority="504">
      <formula>$D$154="- Select EU funder -"</formula>
    </cfRule>
  </conditionalFormatting>
  <conditionalFormatting sqref="V160">
    <cfRule type="expression" dxfId="7013" priority="501" stopIfTrue="1">
      <formula>$Z$261&lt;21</formula>
    </cfRule>
  </conditionalFormatting>
  <conditionalFormatting sqref="R160:V160">
    <cfRule type="expression" dxfId="7012" priority="502">
      <formula>$D$154="- Select EU funder -"</formula>
    </cfRule>
  </conditionalFormatting>
  <conditionalFormatting sqref="V162">
    <cfRule type="expression" dxfId="7011" priority="499" stopIfTrue="1">
      <formula>$Z$261&lt;21</formula>
    </cfRule>
  </conditionalFormatting>
  <conditionalFormatting sqref="R162:V162">
    <cfRule type="expression" dxfId="7010" priority="500">
      <formula>$D$154="- Select EU funder -"</formula>
    </cfRule>
  </conditionalFormatting>
  <conditionalFormatting sqref="V164">
    <cfRule type="expression" dxfId="7009" priority="497" stopIfTrue="1">
      <formula>$Z$261&lt;21</formula>
    </cfRule>
  </conditionalFormatting>
  <conditionalFormatting sqref="R164:V164">
    <cfRule type="expression" dxfId="7008" priority="498">
      <formula>$D$154="- Select EU funder -"</formula>
    </cfRule>
  </conditionalFormatting>
  <conditionalFormatting sqref="V166">
    <cfRule type="expression" dxfId="7007" priority="495" stopIfTrue="1">
      <formula>$Z$261&lt;21</formula>
    </cfRule>
  </conditionalFormatting>
  <conditionalFormatting sqref="R166:V166">
    <cfRule type="expression" dxfId="7006" priority="496">
      <formula>$D$154="- Select EU funder -"</formula>
    </cfRule>
  </conditionalFormatting>
  <conditionalFormatting sqref="V168">
    <cfRule type="expression" dxfId="7005" priority="493" stopIfTrue="1">
      <formula>$Z$261&lt;21</formula>
    </cfRule>
  </conditionalFormatting>
  <conditionalFormatting sqref="R168:V168">
    <cfRule type="expression" dxfId="7004" priority="494">
      <formula>$D$154="- Select EU funder -"</formula>
    </cfRule>
  </conditionalFormatting>
  <conditionalFormatting sqref="V170">
    <cfRule type="expression" dxfId="7003" priority="491" stopIfTrue="1">
      <formula>$Z$261&lt;21</formula>
    </cfRule>
  </conditionalFormatting>
  <conditionalFormatting sqref="R170:V170">
    <cfRule type="expression" dxfId="7002" priority="492">
      <formula>$D$154="- Select EU funder -"</formula>
    </cfRule>
  </conditionalFormatting>
  <conditionalFormatting sqref="V172">
    <cfRule type="expression" dxfId="7001" priority="489" stopIfTrue="1">
      <formula>$Z$261&lt;21</formula>
    </cfRule>
  </conditionalFormatting>
  <conditionalFormatting sqref="R172:V172">
    <cfRule type="expression" dxfId="7000" priority="490">
      <formula>$D$154="- Select EU funder -"</formula>
    </cfRule>
  </conditionalFormatting>
  <conditionalFormatting sqref="V174">
    <cfRule type="expression" dxfId="6999" priority="487" stopIfTrue="1">
      <formula>$Z$261&lt;21</formula>
    </cfRule>
  </conditionalFormatting>
  <conditionalFormatting sqref="R174:V174">
    <cfRule type="expression" dxfId="6998" priority="488">
      <formula>$D$154="- Select EU funder -"</formula>
    </cfRule>
  </conditionalFormatting>
  <conditionalFormatting sqref="V176">
    <cfRule type="expression" dxfId="6997" priority="485" stopIfTrue="1">
      <formula>$Z$261&lt;21</formula>
    </cfRule>
  </conditionalFormatting>
  <conditionalFormatting sqref="R176:V176">
    <cfRule type="expression" dxfId="6996" priority="486">
      <formula>$D$154="- Select EU funder -"</formula>
    </cfRule>
  </conditionalFormatting>
  <conditionalFormatting sqref="V178">
    <cfRule type="expression" dxfId="6995" priority="483" stopIfTrue="1">
      <formula>$Z$261&lt;21</formula>
    </cfRule>
  </conditionalFormatting>
  <conditionalFormatting sqref="R178:V178">
    <cfRule type="expression" dxfId="6994" priority="484">
      <formula>$D$154="- Select EU funder -"</formula>
    </cfRule>
  </conditionalFormatting>
  <conditionalFormatting sqref="V180">
    <cfRule type="expression" dxfId="6993" priority="481" stopIfTrue="1">
      <formula>$Z$261&lt;21</formula>
    </cfRule>
  </conditionalFormatting>
  <conditionalFormatting sqref="R180:V180">
    <cfRule type="expression" dxfId="6992" priority="482">
      <formula>$D$154="- Select EU funder -"</formula>
    </cfRule>
  </conditionalFormatting>
  <conditionalFormatting sqref="V182">
    <cfRule type="expression" dxfId="6991" priority="479" stopIfTrue="1">
      <formula>$Z$261&lt;21</formula>
    </cfRule>
  </conditionalFormatting>
  <conditionalFormatting sqref="R182:V182">
    <cfRule type="expression" dxfId="6990" priority="480">
      <formula>$D$154="- Select EU funder -"</formula>
    </cfRule>
  </conditionalFormatting>
  <conditionalFormatting sqref="V184">
    <cfRule type="expression" dxfId="6989" priority="477" stopIfTrue="1">
      <formula>$Z$261&lt;21</formula>
    </cfRule>
  </conditionalFormatting>
  <conditionalFormatting sqref="R184:V184">
    <cfRule type="expression" dxfId="6988" priority="478">
      <formula>$D$184="- Select EU funder -"</formula>
    </cfRule>
  </conditionalFormatting>
  <conditionalFormatting sqref="V186">
    <cfRule type="expression" dxfId="6987" priority="475" stopIfTrue="1">
      <formula>$Z$261&lt;21</formula>
    </cfRule>
  </conditionalFormatting>
  <conditionalFormatting sqref="R186:V186">
    <cfRule type="expression" dxfId="6986" priority="476">
      <formula>$D$184="- Select EU funder -"</formula>
    </cfRule>
  </conditionalFormatting>
  <conditionalFormatting sqref="V188">
    <cfRule type="expression" dxfId="6985" priority="473" stopIfTrue="1">
      <formula>$Z$261&lt;21</formula>
    </cfRule>
  </conditionalFormatting>
  <conditionalFormatting sqref="R188:V188">
    <cfRule type="expression" dxfId="6984" priority="474">
      <formula>$D$184="- Select EU funder -"</formula>
    </cfRule>
  </conditionalFormatting>
  <conditionalFormatting sqref="V190">
    <cfRule type="expression" dxfId="6983" priority="471" stopIfTrue="1">
      <formula>$Z$261&lt;21</formula>
    </cfRule>
  </conditionalFormatting>
  <conditionalFormatting sqref="R190:V190">
    <cfRule type="expression" dxfId="6982" priority="472">
      <formula>$D$184="- Select EU funder -"</formula>
    </cfRule>
  </conditionalFormatting>
  <conditionalFormatting sqref="V192">
    <cfRule type="expression" dxfId="6981" priority="469" stopIfTrue="1">
      <formula>$Z$261&lt;21</formula>
    </cfRule>
  </conditionalFormatting>
  <conditionalFormatting sqref="R192:V192">
    <cfRule type="expression" dxfId="6980" priority="470">
      <formula>$D$184="- Select EU funder -"</formula>
    </cfRule>
  </conditionalFormatting>
  <conditionalFormatting sqref="V194">
    <cfRule type="expression" dxfId="6979" priority="467" stopIfTrue="1">
      <formula>$Z$261&lt;21</formula>
    </cfRule>
  </conditionalFormatting>
  <conditionalFormatting sqref="R194:V194">
    <cfRule type="expression" dxfId="6978" priority="468">
      <formula>$D$184="- Select EU funder -"</formula>
    </cfRule>
  </conditionalFormatting>
  <conditionalFormatting sqref="V196">
    <cfRule type="expression" dxfId="6977" priority="465" stopIfTrue="1">
      <formula>$Z$261&lt;21</formula>
    </cfRule>
  </conditionalFormatting>
  <conditionalFormatting sqref="R196:V196">
    <cfRule type="expression" dxfId="6976" priority="466">
      <formula>$D$184="- Select EU funder -"</formula>
    </cfRule>
  </conditionalFormatting>
  <conditionalFormatting sqref="V198">
    <cfRule type="expression" dxfId="6975" priority="463" stopIfTrue="1">
      <formula>$Z$261&lt;21</formula>
    </cfRule>
  </conditionalFormatting>
  <conditionalFormatting sqref="R198:V198">
    <cfRule type="expression" dxfId="6974" priority="464">
      <formula>$D$184="- Select EU funder -"</formula>
    </cfRule>
  </conditionalFormatting>
  <conditionalFormatting sqref="V200">
    <cfRule type="expression" dxfId="6973" priority="461" stopIfTrue="1">
      <formula>$Z$261&lt;21</formula>
    </cfRule>
  </conditionalFormatting>
  <conditionalFormatting sqref="R200:V200">
    <cfRule type="expression" dxfId="6972" priority="462">
      <formula>$D$184="- Select EU funder -"</formula>
    </cfRule>
  </conditionalFormatting>
  <conditionalFormatting sqref="V202">
    <cfRule type="expression" dxfId="6971" priority="459" stopIfTrue="1">
      <formula>$Z$261&lt;21</formula>
    </cfRule>
  </conditionalFormatting>
  <conditionalFormatting sqref="R202:V202">
    <cfRule type="expression" dxfId="6970" priority="460">
      <formula>$D$184="- Select EU funder -"</formula>
    </cfRule>
  </conditionalFormatting>
  <conditionalFormatting sqref="V204">
    <cfRule type="expression" dxfId="6969" priority="457" stopIfTrue="1">
      <formula>$Z$261&lt;21</formula>
    </cfRule>
  </conditionalFormatting>
  <conditionalFormatting sqref="R204:V204">
    <cfRule type="expression" dxfId="6968" priority="458">
      <formula>$D$184="- Select EU funder -"</formula>
    </cfRule>
  </conditionalFormatting>
  <conditionalFormatting sqref="V206">
    <cfRule type="expression" dxfId="6967" priority="455" stopIfTrue="1">
      <formula>$Z$261&lt;21</formula>
    </cfRule>
  </conditionalFormatting>
  <conditionalFormatting sqref="R206:V206">
    <cfRule type="expression" dxfId="6966" priority="456">
      <formula>$D$184="- Select EU funder -"</formula>
    </cfRule>
  </conditionalFormatting>
  <conditionalFormatting sqref="V208">
    <cfRule type="expression" dxfId="6965" priority="453" stopIfTrue="1">
      <formula>$Z$261&lt;21</formula>
    </cfRule>
  </conditionalFormatting>
  <conditionalFormatting sqref="R208:V208">
    <cfRule type="expression" dxfId="6964" priority="454">
      <formula>$D$184="- Select EU funder -"</formula>
    </cfRule>
  </conditionalFormatting>
  <conditionalFormatting sqref="V210">
    <cfRule type="expression" dxfId="6963" priority="451" stopIfTrue="1">
      <formula>$Z$261&lt;21</formula>
    </cfRule>
  </conditionalFormatting>
  <conditionalFormatting sqref="R210:V210">
    <cfRule type="expression" dxfId="6962" priority="452">
      <formula>$D$184="- Select EU funder -"</formula>
    </cfRule>
  </conditionalFormatting>
  <conditionalFormatting sqref="V212">
    <cfRule type="expression" dxfId="6961" priority="449" stopIfTrue="1">
      <formula>$Z$261&lt;21</formula>
    </cfRule>
  </conditionalFormatting>
  <conditionalFormatting sqref="R212:V212">
    <cfRule type="expression" dxfId="6960" priority="450">
      <formula>$D$184="- Select EU funder -"</formula>
    </cfRule>
  </conditionalFormatting>
  <conditionalFormatting sqref="N94">
    <cfRule type="expression" dxfId="6959" priority="446" stopIfTrue="1">
      <formula>$D$94="- Select EU funder -"</formula>
    </cfRule>
  </conditionalFormatting>
  <conditionalFormatting sqref="N94">
    <cfRule type="notContainsBlanks" dxfId="6958" priority="447" stopIfTrue="1">
      <formula>LEN(TRIM(N94))&gt;0</formula>
    </cfRule>
  </conditionalFormatting>
  <conditionalFormatting sqref="N94">
    <cfRule type="expression" dxfId="6957" priority="448">
      <formula>$W94&gt;0</formula>
    </cfRule>
  </conditionalFormatting>
  <conditionalFormatting sqref="P94">
    <cfRule type="expression" dxfId="6956" priority="443" stopIfTrue="1">
      <formula>$D$94="- Select EU funder -"</formula>
    </cfRule>
  </conditionalFormatting>
  <conditionalFormatting sqref="P94">
    <cfRule type="containsText" dxfId="6955" priority="444" stopIfTrue="1" operator="containsText" text="WP">
      <formula>NOT(ISERROR(SEARCH("WP",P94)))</formula>
    </cfRule>
  </conditionalFormatting>
  <conditionalFormatting sqref="P94">
    <cfRule type="expression" dxfId="6954" priority="445">
      <formula>$W94&gt;0</formula>
    </cfRule>
  </conditionalFormatting>
  <conditionalFormatting sqref="N96">
    <cfRule type="expression" dxfId="6953" priority="440" stopIfTrue="1">
      <formula>$D$94="- Select EU funder -"</formula>
    </cfRule>
  </conditionalFormatting>
  <conditionalFormatting sqref="N96">
    <cfRule type="notContainsBlanks" dxfId="6952" priority="441" stopIfTrue="1">
      <formula>LEN(TRIM(N96))&gt;0</formula>
    </cfRule>
  </conditionalFormatting>
  <conditionalFormatting sqref="N96">
    <cfRule type="expression" dxfId="6951" priority="442">
      <formula>$W96&gt;0</formula>
    </cfRule>
  </conditionalFormatting>
  <conditionalFormatting sqref="P96">
    <cfRule type="expression" dxfId="6950" priority="437" stopIfTrue="1">
      <formula>$D$94="- Select EU funder -"</formula>
    </cfRule>
  </conditionalFormatting>
  <conditionalFormatting sqref="P96">
    <cfRule type="containsText" dxfId="6949" priority="438" stopIfTrue="1" operator="containsText" text="WP">
      <formula>NOT(ISERROR(SEARCH("WP",P96)))</formula>
    </cfRule>
  </conditionalFormatting>
  <conditionalFormatting sqref="P96">
    <cfRule type="expression" dxfId="6948" priority="439">
      <formula>$W96&gt;0</formula>
    </cfRule>
  </conditionalFormatting>
  <conditionalFormatting sqref="N98">
    <cfRule type="expression" dxfId="6947" priority="434" stopIfTrue="1">
      <formula>$D$94="- Select EU funder -"</formula>
    </cfRule>
  </conditionalFormatting>
  <conditionalFormatting sqref="N98">
    <cfRule type="notContainsBlanks" dxfId="6946" priority="435" stopIfTrue="1">
      <formula>LEN(TRIM(N98))&gt;0</formula>
    </cfRule>
  </conditionalFormatting>
  <conditionalFormatting sqref="N98">
    <cfRule type="expression" dxfId="6945" priority="436">
      <formula>$W98&gt;0</formula>
    </cfRule>
  </conditionalFormatting>
  <conditionalFormatting sqref="P98">
    <cfRule type="expression" dxfId="6944" priority="431" stopIfTrue="1">
      <formula>$D$94="- Select EU funder -"</formula>
    </cfRule>
  </conditionalFormatting>
  <conditionalFormatting sqref="P98">
    <cfRule type="containsText" dxfId="6943" priority="432" stopIfTrue="1" operator="containsText" text="WP">
      <formula>NOT(ISERROR(SEARCH("WP",P98)))</formula>
    </cfRule>
  </conditionalFormatting>
  <conditionalFormatting sqref="P98">
    <cfRule type="expression" dxfId="6942" priority="433">
      <formula>$W98&gt;0</formula>
    </cfRule>
  </conditionalFormatting>
  <conditionalFormatting sqref="N100">
    <cfRule type="expression" dxfId="6941" priority="428" stopIfTrue="1">
      <formula>$D$94="- Select EU funder -"</formula>
    </cfRule>
  </conditionalFormatting>
  <conditionalFormatting sqref="N100">
    <cfRule type="notContainsBlanks" dxfId="6940" priority="429" stopIfTrue="1">
      <formula>LEN(TRIM(N100))&gt;0</formula>
    </cfRule>
  </conditionalFormatting>
  <conditionalFormatting sqref="N100">
    <cfRule type="expression" dxfId="6939" priority="430">
      <formula>$W100&gt;0</formula>
    </cfRule>
  </conditionalFormatting>
  <conditionalFormatting sqref="P100">
    <cfRule type="expression" dxfId="6938" priority="425" stopIfTrue="1">
      <formula>$D$94="- Select EU funder -"</formula>
    </cfRule>
  </conditionalFormatting>
  <conditionalFormatting sqref="P100">
    <cfRule type="containsText" dxfId="6937" priority="426" stopIfTrue="1" operator="containsText" text="WP">
      <formula>NOT(ISERROR(SEARCH("WP",P100)))</formula>
    </cfRule>
  </conditionalFormatting>
  <conditionalFormatting sqref="P100">
    <cfRule type="expression" dxfId="6936" priority="427">
      <formula>$W100&gt;0</formula>
    </cfRule>
  </conditionalFormatting>
  <conditionalFormatting sqref="N102">
    <cfRule type="expression" dxfId="6935" priority="422" stopIfTrue="1">
      <formula>$D$94="- Select EU funder -"</formula>
    </cfRule>
  </conditionalFormatting>
  <conditionalFormatting sqref="N102">
    <cfRule type="notContainsBlanks" dxfId="6934" priority="423" stopIfTrue="1">
      <formula>LEN(TRIM(N102))&gt;0</formula>
    </cfRule>
  </conditionalFormatting>
  <conditionalFormatting sqref="N102">
    <cfRule type="expression" dxfId="6933" priority="424">
      <formula>$W102&gt;0</formula>
    </cfRule>
  </conditionalFormatting>
  <conditionalFormatting sqref="P102">
    <cfRule type="expression" dxfId="6932" priority="419" stopIfTrue="1">
      <formula>$D$94="- Select EU funder -"</formula>
    </cfRule>
  </conditionalFormatting>
  <conditionalFormatting sqref="P102">
    <cfRule type="containsText" dxfId="6931" priority="420" stopIfTrue="1" operator="containsText" text="WP">
      <formula>NOT(ISERROR(SEARCH("WP",P102)))</formula>
    </cfRule>
  </conditionalFormatting>
  <conditionalFormatting sqref="P102">
    <cfRule type="expression" dxfId="6930" priority="421">
      <formula>$W102&gt;0</formula>
    </cfRule>
  </conditionalFormatting>
  <conditionalFormatting sqref="N104">
    <cfRule type="expression" dxfId="6929" priority="416" stopIfTrue="1">
      <formula>$D$94="- Select EU funder -"</formula>
    </cfRule>
  </conditionalFormatting>
  <conditionalFormatting sqref="N104">
    <cfRule type="notContainsBlanks" dxfId="6928" priority="417" stopIfTrue="1">
      <formula>LEN(TRIM(N104))&gt;0</formula>
    </cfRule>
  </conditionalFormatting>
  <conditionalFormatting sqref="N104">
    <cfRule type="expression" dxfId="6927" priority="418">
      <formula>$W104&gt;0</formula>
    </cfRule>
  </conditionalFormatting>
  <conditionalFormatting sqref="P104">
    <cfRule type="expression" dxfId="6926" priority="413" stopIfTrue="1">
      <formula>$D$94="- Select EU funder -"</formula>
    </cfRule>
  </conditionalFormatting>
  <conditionalFormatting sqref="P104">
    <cfRule type="containsText" dxfId="6925" priority="414" stopIfTrue="1" operator="containsText" text="WP">
      <formula>NOT(ISERROR(SEARCH("WP",P104)))</formula>
    </cfRule>
  </conditionalFormatting>
  <conditionalFormatting sqref="P104">
    <cfRule type="expression" dxfId="6924" priority="415">
      <formula>$W104&gt;0</formula>
    </cfRule>
  </conditionalFormatting>
  <conditionalFormatting sqref="N106">
    <cfRule type="expression" dxfId="6923" priority="410" stopIfTrue="1">
      <formula>$D$94="- Select EU funder -"</formula>
    </cfRule>
  </conditionalFormatting>
  <conditionalFormatting sqref="N106">
    <cfRule type="notContainsBlanks" dxfId="6922" priority="411" stopIfTrue="1">
      <formula>LEN(TRIM(N106))&gt;0</formula>
    </cfRule>
  </conditionalFormatting>
  <conditionalFormatting sqref="N106">
    <cfRule type="expression" dxfId="6921" priority="412">
      <formula>$W106&gt;0</formula>
    </cfRule>
  </conditionalFormatting>
  <conditionalFormatting sqref="P106">
    <cfRule type="expression" dxfId="6920" priority="407" stopIfTrue="1">
      <formula>$D$94="- Select EU funder -"</formula>
    </cfRule>
  </conditionalFormatting>
  <conditionalFormatting sqref="P106">
    <cfRule type="containsText" dxfId="6919" priority="408" stopIfTrue="1" operator="containsText" text="WP">
      <formula>NOT(ISERROR(SEARCH("WP",P106)))</formula>
    </cfRule>
  </conditionalFormatting>
  <conditionalFormatting sqref="P106">
    <cfRule type="expression" dxfId="6918" priority="409">
      <formula>$W106&gt;0</formula>
    </cfRule>
  </conditionalFormatting>
  <conditionalFormatting sqref="N108">
    <cfRule type="expression" dxfId="6917" priority="404" stopIfTrue="1">
      <formula>$D$94="- Select EU funder -"</formula>
    </cfRule>
  </conditionalFormatting>
  <conditionalFormatting sqref="N108">
    <cfRule type="notContainsBlanks" dxfId="6916" priority="405" stopIfTrue="1">
      <formula>LEN(TRIM(N108))&gt;0</formula>
    </cfRule>
  </conditionalFormatting>
  <conditionalFormatting sqref="N108">
    <cfRule type="expression" dxfId="6915" priority="406">
      <formula>$W108&gt;0</formula>
    </cfRule>
  </conditionalFormatting>
  <conditionalFormatting sqref="P108">
    <cfRule type="expression" dxfId="6914" priority="401" stopIfTrue="1">
      <formula>$D$94="- Select EU funder -"</formula>
    </cfRule>
  </conditionalFormatting>
  <conditionalFormatting sqref="P108">
    <cfRule type="containsText" dxfId="6913" priority="402" stopIfTrue="1" operator="containsText" text="WP">
      <formula>NOT(ISERROR(SEARCH("WP",P108)))</formula>
    </cfRule>
  </conditionalFormatting>
  <conditionalFormatting sqref="P108">
    <cfRule type="expression" dxfId="6912" priority="403">
      <formula>$W108&gt;0</formula>
    </cfRule>
  </conditionalFormatting>
  <conditionalFormatting sqref="N110">
    <cfRule type="expression" dxfId="6911" priority="398" stopIfTrue="1">
      <formula>$D$94="- Select EU funder -"</formula>
    </cfRule>
  </conditionalFormatting>
  <conditionalFormatting sqref="N110">
    <cfRule type="notContainsBlanks" dxfId="6910" priority="399" stopIfTrue="1">
      <formula>LEN(TRIM(N110))&gt;0</formula>
    </cfRule>
  </conditionalFormatting>
  <conditionalFormatting sqref="N110">
    <cfRule type="expression" dxfId="6909" priority="400">
      <formula>$W110&gt;0</formula>
    </cfRule>
  </conditionalFormatting>
  <conditionalFormatting sqref="P110">
    <cfRule type="expression" dxfId="6908" priority="395" stopIfTrue="1">
      <formula>$D$94="- Select EU funder -"</formula>
    </cfRule>
  </conditionalFormatting>
  <conditionalFormatting sqref="P110">
    <cfRule type="containsText" dxfId="6907" priority="396" stopIfTrue="1" operator="containsText" text="WP">
      <formula>NOT(ISERROR(SEARCH("WP",P110)))</formula>
    </cfRule>
  </conditionalFormatting>
  <conditionalFormatting sqref="P110">
    <cfRule type="expression" dxfId="6906" priority="397">
      <formula>$W110&gt;0</formula>
    </cfRule>
  </conditionalFormatting>
  <conditionalFormatting sqref="N112">
    <cfRule type="expression" dxfId="6905" priority="392" stopIfTrue="1">
      <formula>$D$94="- Select EU funder -"</formula>
    </cfRule>
  </conditionalFormatting>
  <conditionalFormatting sqref="N112">
    <cfRule type="notContainsBlanks" dxfId="6904" priority="393" stopIfTrue="1">
      <formula>LEN(TRIM(N112))&gt;0</formula>
    </cfRule>
  </conditionalFormatting>
  <conditionalFormatting sqref="N112">
    <cfRule type="expression" dxfId="6903" priority="394">
      <formula>$W112&gt;0</formula>
    </cfRule>
  </conditionalFormatting>
  <conditionalFormatting sqref="P112">
    <cfRule type="expression" dxfId="6902" priority="389" stopIfTrue="1">
      <formula>$D$94="- Select EU funder -"</formula>
    </cfRule>
  </conditionalFormatting>
  <conditionalFormatting sqref="P112">
    <cfRule type="containsText" dxfId="6901" priority="390" stopIfTrue="1" operator="containsText" text="WP">
      <formula>NOT(ISERROR(SEARCH("WP",P112)))</formula>
    </cfRule>
  </conditionalFormatting>
  <conditionalFormatting sqref="P112">
    <cfRule type="expression" dxfId="6900" priority="391">
      <formula>$W112&gt;0</formula>
    </cfRule>
  </conditionalFormatting>
  <conditionalFormatting sqref="N114">
    <cfRule type="expression" dxfId="6899" priority="386" stopIfTrue="1">
      <formula>$D$94="- Select EU funder -"</formula>
    </cfRule>
  </conditionalFormatting>
  <conditionalFormatting sqref="N114">
    <cfRule type="notContainsBlanks" dxfId="6898" priority="387" stopIfTrue="1">
      <formula>LEN(TRIM(N114))&gt;0</formula>
    </cfRule>
  </conditionalFormatting>
  <conditionalFormatting sqref="N114">
    <cfRule type="expression" dxfId="6897" priority="388">
      <formula>$W114&gt;0</formula>
    </cfRule>
  </conditionalFormatting>
  <conditionalFormatting sqref="P114">
    <cfRule type="expression" dxfId="6896" priority="383" stopIfTrue="1">
      <formula>$D$94="- Select EU funder -"</formula>
    </cfRule>
  </conditionalFormatting>
  <conditionalFormatting sqref="P114">
    <cfRule type="containsText" dxfId="6895" priority="384" stopIfTrue="1" operator="containsText" text="WP">
      <formula>NOT(ISERROR(SEARCH("WP",P114)))</formula>
    </cfRule>
  </conditionalFormatting>
  <conditionalFormatting sqref="P114">
    <cfRule type="expression" dxfId="6894" priority="385">
      <formula>$W114&gt;0</formula>
    </cfRule>
  </conditionalFormatting>
  <conditionalFormatting sqref="N116">
    <cfRule type="expression" dxfId="6893" priority="380" stopIfTrue="1">
      <formula>$D$94="- Select EU funder -"</formula>
    </cfRule>
  </conditionalFormatting>
  <conditionalFormatting sqref="N116">
    <cfRule type="notContainsBlanks" dxfId="6892" priority="381" stopIfTrue="1">
      <formula>LEN(TRIM(N116))&gt;0</formula>
    </cfRule>
  </conditionalFormatting>
  <conditionalFormatting sqref="N116">
    <cfRule type="expression" dxfId="6891" priority="382">
      <formula>$W116&gt;0</formula>
    </cfRule>
  </conditionalFormatting>
  <conditionalFormatting sqref="P116">
    <cfRule type="expression" dxfId="6890" priority="377" stopIfTrue="1">
      <formula>$D$94="- Select EU funder -"</formula>
    </cfRule>
  </conditionalFormatting>
  <conditionalFormatting sqref="P116">
    <cfRule type="containsText" dxfId="6889" priority="378" stopIfTrue="1" operator="containsText" text="WP">
      <formula>NOT(ISERROR(SEARCH("WP",P116)))</formula>
    </cfRule>
  </conditionalFormatting>
  <conditionalFormatting sqref="P116">
    <cfRule type="expression" dxfId="6888" priority="379">
      <formula>$W116&gt;0</formula>
    </cfRule>
  </conditionalFormatting>
  <conditionalFormatting sqref="N118">
    <cfRule type="expression" dxfId="6887" priority="374" stopIfTrue="1">
      <formula>$D$94="- Select EU funder -"</formula>
    </cfRule>
  </conditionalFormatting>
  <conditionalFormatting sqref="N118">
    <cfRule type="notContainsBlanks" dxfId="6886" priority="375" stopIfTrue="1">
      <formula>LEN(TRIM(N118))&gt;0</formula>
    </cfRule>
  </conditionalFormatting>
  <conditionalFormatting sqref="N118">
    <cfRule type="expression" dxfId="6885" priority="376">
      <formula>$W118&gt;0</formula>
    </cfRule>
  </conditionalFormatting>
  <conditionalFormatting sqref="P118">
    <cfRule type="expression" dxfId="6884" priority="371" stopIfTrue="1">
      <formula>$D$94="- Select EU funder -"</formula>
    </cfRule>
  </conditionalFormatting>
  <conditionalFormatting sqref="P118">
    <cfRule type="containsText" dxfId="6883" priority="372" stopIfTrue="1" operator="containsText" text="WP">
      <formula>NOT(ISERROR(SEARCH("WP",P118)))</formula>
    </cfRule>
  </conditionalFormatting>
  <conditionalFormatting sqref="P118">
    <cfRule type="expression" dxfId="6882" priority="373">
      <formula>$W118&gt;0</formula>
    </cfRule>
  </conditionalFormatting>
  <conditionalFormatting sqref="N120">
    <cfRule type="expression" dxfId="6881" priority="368" stopIfTrue="1">
      <formula>$D$94="- Select EU funder -"</formula>
    </cfRule>
  </conditionalFormatting>
  <conditionalFormatting sqref="N120">
    <cfRule type="notContainsBlanks" dxfId="6880" priority="369" stopIfTrue="1">
      <formula>LEN(TRIM(N120))&gt;0</formula>
    </cfRule>
  </conditionalFormatting>
  <conditionalFormatting sqref="N120">
    <cfRule type="expression" dxfId="6879" priority="370">
      <formula>$W120&gt;0</formula>
    </cfRule>
  </conditionalFormatting>
  <conditionalFormatting sqref="P120">
    <cfRule type="expression" dxfId="6878" priority="365" stopIfTrue="1">
      <formula>$D$94="- Select EU funder -"</formula>
    </cfRule>
  </conditionalFormatting>
  <conditionalFormatting sqref="P120">
    <cfRule type="containsText" dxfId="6877" priority="366" stopIfTrue="1" operator="containsText" text="WP">
      <formula>NOT(ISERROR(SEARCH("WP",P120)))</formula>
    </cfRule>
  </conditionalFormatting>
  <conditionalFormatting sqref="P120">
    <cfRule type="expression" dxfId="6876" priority="367">
      <formula>$W120&gt;0</formula>
    </cfRule>
  </conditionalFormatting>
  <conditionalFormatting sqref="N122">
    <cfRule type="expression" dxfId="6875" priority="362" stopIfTrue="1">
      <formula>$D$94="- Select EU funder -"</formula>
    </cfRule>
  </conditionalFormatting>
  <conditionalFormatting sqref="N122">
    <cfRule type="notContainsBlanks" dxfId="6874" priority="363" stopIfTrue="1">
      <formula>LEN(TRIM(N122))&gt;0</formula>
    </cfRule>
  </conditionalFormatting>
  <conditionalFormatting sqref="N122">
    <cfRule type="expression" dxfId="6873" priority="364">
      <formula>$W122&gt;0</formula>
    </cfRule>
  </conditionalFormatting>
  <conditionalFormatting sqref="P122">
    <cfRule type="expression" dxfId="6872" priority="359" stopIfTrue="1">
      <formula>$D$94="- Select EU funder -"</formula>
    </cfRule>
  </conditionalFormatting>
  <conditionalFormatting sqref="P122">
    <cfRule type="containsText" dxfId="6871" priority="360" stopIfTrue="1" operator="containsText" text="WP">
      <formula>NOT(ISERROR(SEARCH("WP",P122)))</formula>
    </cfRule>
  </conditionalFormatting>
  <conditionalFormatting sqref="P122">
    <cfRule type="expression" dxfId="6870" priority="361">
      <formula>$W122&gt;0</formula>
    </cfRule>
  </conditionalFormatting>
  <conditionalFormatting sqref="N124">
    <cfRule type="expression" dxfId="6869" priority="356" stopIfTrue="1">
      <formula>$D$124="- Select EU funder -"</formula>
    </cfRule>
  </conditionalFormatting>
  <conditionalFormatting sqref="N124">
    <cfRule type="notContainsBlanks" dxfId="6868" priority="357" stopIfTrue="1">
      <formula>LEN(TRIM(N124))&gt;0</formula>
    </cfRule>
  </conditionalFormatting>
  <conditionalFormatting sqref="N124">
    <cfRule type="expression" dxfId="6867" priority="358">
      <formula>$W124&gt;0</formula>
    </cfRule>
  </conditionalFormatting>
  <conditionalFormatting sqref="P124">
    <cfRule type="expression" dxfId="6866" priority="353" stopIfTrue="1">
      <formula>$D$124="- Select EU funder -"</formula>
    </cfRule>
  </conditionalFormatting>
  <conditionalFormatting sqref="P124">
    <cfRule type="containsText" dxfId="6865" priority="354" stopIfTrue="1" operator="containsText" text="WP">
      <formula>NOT(ISERROR(SEARCH("WP",P124)))</formula>
    </cfRule>
  </conditionalFormatting>
  <conditionalFormatting sqref="P124">
    <cfRule type="expression" dxfId="6864" priority="355">
      <formula>$W124&gt;0</formula>
    </cfRule>
  </conditionalFormatting>
  <conditionalFormatting sqref="N126">
    <cfRule type="expression" dxfId="6863" priority="350" stopIfTrue="1">
      <formula>$D$124="- Select EU funder -"</formula>
    </cfRule>
  </conditionalFormatting>
  <conditionalFormatting sqref="N126">
    <cfRule type="notContainsBlanks" dxfId="6862" priority="351" stopIfTrue="1">
      <formula>LEN(TRIM(N126))&gt;0</formula>
    </cfRule>
  </conditionalFormatting>
  <conditionalFormatting sqref="N126">
    <cfRule type="expression" dxfId="6861" priority="352">
      <formula>$W126&gt;0</formula>
    </cfRule>
  </conditionalFormatting>
  <conditionalFormatting sqref="P126">
    <cfRule type="expression" dxfId="6860" priority="347" stopIfTrue="1">
      <formula>$D$124="- Select EU funder -"</formula>
    </cfRule>
  </conditionalFormatting>
  <conditionalFormatting sqref="P126">
    <cfRule type="containsText" dxfId="6859" priority="348" stopIfTrue="1" operator="containsText" text="WP">
      <formula>NOT(ISERROR(SEARCH("WP",P126)))</formula>
    </cfRule>
  </conditionalFormatting>
  <conditionalFormatting sqref="P126">
    <cfRule type="expression" dxfId="6858" priority="349">
      <formula>$W126&gt;0</formula>
    </cfRule>
  </conditionalFormatting>
  <conditionalFormatting sqref="N128">
    <cfRule type="expression" dxfId="6857" priority="344" stopIfTrue="1">
      <formula>$D$124="- Select EU funder -"</formula>
    </cfRule>
  </conditionalFormatting>
  <conditionalFormatting sqref="N128">
    <cfRule type="notContainsBlanks" dxfId="6856" priority="345" stopIfTrue="1">
      <formula>LEN(TRIM(N128))&gt;0</formula>
    </cfRule>
  </conditionalFormatting>
  <conditionalFormatting sqref="N128">
    <cfRule type="expression" dxfId="6855" priority="346">
      <formula>$W128&gt;0</formula>
    </cfRule>
  </conditionalFormatting>
  <conditionalFormatting sqref="P128">
    <cfRule type="expression" dxfId="6854" priority="341" stopIfTrue="1">
      <formula>$D$124="- Select EU funder -"</formula>
    </cfRule>
  </conditionalFormatting>
  <conditionalFormatting sqref="P128">
    <cfRule type="containsText" dxfId="6853" priority="342" stopIfTrue="1" operator="containsText" text="WP">
      <formula>NOT(ISERROR(SEARCH("WP",P128)))</formula>
    </cfRule>
  </conditionalFormatting>
  <conditionalFormatting sqref="P128">
    <cfRule type="expression" dxfId="6852" priority="343">
      <formula>$W128&gt;0</formula>
    </cfRule>
  </conditionalFormatting>
  <conditionalFormatting sqref="N130">
    <cfRule type="expression" dxfId="6851" priority="338" stopIfTrue="1">
      <formula>$D$124="- Select EU funder -"</formula>
    </cfRule>
  </conditionalFormatting>
  <conditionalFormatting sqref="N130">
    <cfRule type="notContainsBlanks" dxfId="6850" priority="339" stopIfTrue="1">
      <formula>LEN(TRIM(N130))&gt;0</formula>
    </cfRule>
  </conditionalFormatting>
  <conditionalFormatting sqref="N130">
    <cfRule type="expression" dxfId="6849" priority="340">
      <formula>$W130&gt;0</formula>
    </cfRule>
  </conditionalFormatting>
  <conditionalFormatting sqref="P130">
    <cfRule type="expression" dxfId="6848" priority="335" stopIfTrue="1">
      <formula>$D$124="- Select EU funder -"</formula>
    </cfRule>
  </conditionalFormatting>
  <conditionalFormatting sqref="P130">
    <cfRule type="containsText" dxfId="6847" priority="336" stopIfTrue="1" operator="containsText" text="WP">
      <formula>NOT(ISERROR(SEARCH("WP",P130)))</formula>
    </cfRule>
  </conditionalFormatting>
  <conditionalFormatting sqref="P130">
    <cfRule type="expression" dxfId="6846" priority="337">
      <formula>$W130&gt;0</formula>
    </cfRule>
  </conditionalFormatting>
  <conditionalFormatting sqref="N132">
    <cfRule type="expression" dxfId="6845" priority="332" stopIfTrue="1">
      <formula>$D$124="- Select EU funder -"</formula>
    </cfRule>
  </conditionalFormatting>
  <conditionalFormatting sqref="N132">
    <cfRule type="notContainsBlanks" dxfId="6844" priority="333" stopIfTrue="1">
      <formula>LEN(TRIM(N132))&gt;0</formula>
    </cfRule>
  </conditionalFormatting>
  <conditionalFormatting sqref="N132">
    <cfRule type="expression" dxfId="6843" priority="334">
      <formula>$W132&gt;0</formula>
    </cfRule>
  </conditionalFormatting>
  <conditionalFormatting sqref="P132">
    <cfRule type="expression" dxfId="6842" priority="329" stopIfTrue="1">
      <formula>$D$124="- Select EU funder -"</formula>
    </cfRule>
  </conditionalFormatting>
  <conditionalFormatting sqref="P132">
    <cfRule type="containsText" dxfId="6841" priority="330" stopIfTrue="1" operator="containsText" text="WP">
      <formula>NOT(ISERROR(SEARCH("WP",P132)))</formula>
    </cfRule>
  </conditionalFormatting>
  <conditionalFormatting sqref="P132">
    <cfRule type="expression" dxfId="6840" priority="331">
      <formula>$W132&gt;0</formula>
    </cfRule>
  </conditionalFormatting>
  <conditionalFormatting sqref="N134">
    <cfRule type="expression" dxfId="6839" priority="326" stopIfTrue="1">
      <formula>$D$124="- Select EU funder -"</formula>
    </cfRule>
  </conditionalFormatting>
  <conditionalFormatting sqref="N134">
    <cfRule type="notContainsBlanks" dxfId="6838" priority="327" stopIfTrue="1">
      <formula>LEN(TRIM(N134))&gt;0</formula>
    </cfRule>
  </conditionalFormatting>
  <conditionalFormatting sqref="N134">
    <cfRule type="expression" dxfId="6837" priority="328">
      <formula>$W134&gt;0</formula>
    </cfRule>
  </conditionalFormatting>
  <conditionalFormatting sqref="P134">
    <cfRule type="expression" dxfId="6836" priority="323" stopIfTrue="1">
      <formula>$D$124="- Select EU funder -"</formula>
    </cfRule>
  </conditionalFormatting>
  <conditionalFormatting sqref="P134">
    <cfRule type="containsText" dxfId="6835" priority="324" stopIfTrue="1" operator="containsText" text="WP">
      <formula>NOT(ISERROR(SEARCH("WP",P134)))</formula>
    </cfRule>
  </conditionalFormatting>
  <conditionalFormatting sqref="P134">
    <cfRule type="expression" dxfId="6834" priority="325">
      <formula>$W134&gt;0</formula>
    </cfRule>
  </conditionalFormatting>
  <conditionalFormatting sqref="N136">
    <cfRule type="expression" dxfId="6833" priority="320" stopIfTrue="1">
      <formula>$D$124="- Select EU funder -"</formula>
    </cfRule>
  </conditionalFormatting>
  <conditionalFormatting sqref="N136">
    <cfRule type="notContainsBlanks" dxfId="6832" priority="321" stopIfTrue="1">
      <formula>LEN(TRIM(N136))&gt;0</formula>
    </cfRule>
  </conditionalFormatting>
  <conditionalFormatting sqref="N136">
    <cfRule type="expression" dxfId="6831" priority="322">
      <formula>$W136&gt;0</formula>
    </cfRule>
  </conditionalFormatting>
  <conditionalFormatting sqref="P136">
    <cfRule type="expression" dxfId="6830" priority="317" stopIfTrue="1">
      <formula>$D$124="- Select EU funder -"</formula>
    </cfRule>
  </conditionalFormatting>
  <conditionalFormatting sqref="P136">
    <cfRule type="containsText" dxfId="6829" priority="318" stopIfTrue="1" operator="containsText" text="WP">
      <formula>NOT(ISERROR(SEARCH("WP",P136)))</formula>
    </cfRule>
  </conditionalFormatting>
  <conditionalFormatting sqref="P136">
    <cfRule type="expression" dxfId="6828" priority="319">
      <formula>$W136&gt;0</formula>
    </cfRule>
  </conditionalFormatting>
  <conditionalFormatting sqref="N138">
    <cfRule type="expression" dxfId="6827" priority="314" stopIfTrue="1">
      <formula>$D$124="- Select EU funder -"</formula>
    </cfRule>
  </conditionalFormatting>
  <conditionalFormatting sqref="N138">
    <cfRule type="notContainsBlanks" dxfId="6826" priority="315" stopIfTrue="1">
      <formula>LEN(TRIM(N138))&gt;0</formula>
    </cfRule>
  </conditionalFormatting>
  <conditionalFormatting sqref="N138">
    <cfRule type="expression" dxfId="6825" priority="316">
      <formula>$W138&gt;0</formula>
    </cfRule>
  </conditionalFormatting>
  <conditionalFormatting sqref="P138">
    <cfRule type="expression" dxfId="6824" priority="311" stopIfTrue="1">
      <formula>$D$124="- Select EU funder -"</formula>
    </cfRule>
  </conditionalFormatting>
  <conditionalFormatting sqref="P138">
    <cfRule type="containsText" dxfId="6823" priority="312" stopIfTrue="1" operator="containsText" text="WP">
      <formula>NOT(ISERROR(SEARCH("WP",P138)))</formula>
    </cfRule>
  </conditionalFormatting>
  <conditionalFormatting sqref="P138">
    <cfRule type="expression" dxfId="6822" priority="313">
      <formula>$W138&gt;0</formula>
    </cfRule>
  </conditionalFormatting>
  <conditionalFormatting sqref="N140">
    <cfRule type="expression" dxfId="6821" priority="308" stopIfTrue="1">
      <formula>$D$124="- Select EU funder -"</formula>
    </cfRule>
  </conditionalFormatting>
  <conditionalFormatting sqref="N140">
    <cfRule type="notContainsBlanks" dxfId="6820" priority="309" stopIfTrue="1">
      <formula>LEN(TRIM(N140))&gt;0</formula>
    </cfRule>
  </conditionalFormatting>
  <conditionalFormatting sqref="N140">
    <cfRule type="expression" dxfId="6819" priority="310">
      <formula>$W140&gt;0</formula>
    </cfRule>
  </conditionalFormatting>
  <conditionalFormatting sqref="P140">
    <cfRule type="expression" dxfId="6818" priority="305" stopIfTrue="1">
      <formula>$D$124="- Select EU funder -"</formula>
    </cfRule>
  </conditionalFormatting>
  <conditionalFormatting sqref="P140">
    <cfRule type="containsText" dxfId="6817" priority="306" stopIfTrue="1" operator="containsText" text="WP">
      <formula>NOT(ISERROR(SEARCH("WP",P140)))</formula>
    </cfRule>
  </conditionalFormatting>
  <conditionalFormatting sqref="P140">
    <cfRule type="expression" dxfId="6816" priority="307">
      <formula>$W140&gt;0</formula>
    </cfRule>
  </conditionalFormatting>
  <conditionalFormatting sqref="N142">
    <cfRule type="expression" dxfId="6815" priority="302" stopIfTrue="1">
      <formula>$D$124="- Select EU funder -"</formula>
    </cfRule>
  </conditionalFormatting>
  <conditionalFormatting sqref="N142">
    <cfRule type="notContainsBlanks" dxfId="6814" priority="303" stopIfTrue="1">
      <formula>LEN(TRIM(N142))&gt;0</formula>
    </cfRule>
  </conditionalFormatting>
  <conditionalFormatting sqref="N142">
    <cfRule type="expression" dxfId="6813" priority="304">
      <formula>$W142&gt;0</formula>
    </cfRule>
  </conditionalFormatting>
  <conditionalFormatting sqref="P142">
    <cfRule type="expression" dxfId="6812" priority="299" stopIfTrue="1">
      <formula>$D$124="- Select EU funder -"</formula>
    </cfRule>
  </conditionalFormatting>
  <conditionalFormatting sqref="P142">
    <cfRule type="containsText" dxfId="6811" priority="300" stopIfTrue="1" operator="containsText" text="WP">
      <formula>NOT(ISERROR(SEARCH("WP",P142)))</formula>
    </cfRule>
  </conditionalFormatting>
  <conditionalFormatting sqref="P142">
    <cfRule type="expression" dxfId="6810" priority="301">
      <formula>$W142&gt;0</formula>
    </cfRule>
  </conditionalFormatting>
  <conditionalFormatting sqref="N144">
    <cfRule type="expression" dxfId="6809" priority="296" stopIfTrue="1">
      <formula>$D$124="- Select EU funder -"</formula>
    </cfRule>
  </conditionalFormatting>
  <conditionalFormatting sqref="N144">
    <cfRule type="notContainsBlanks" dxfId="6808" priority="297" stopIfTrue="1">
      <formula>LEN(TRIM(N144))&gt;0</formula>
    </cfRule>
  </conditionalFormatting>
  <conditionalFormatting sqref="N144">
    <cfRule type="expression" dxfId="6807" priority="298">
      <formula>$W144&gt;0</formula>
    </cfRule>
  </conditionalFormatting>
  <conditionalFormatting sqref="P144">
    <cfRule type="expression" dxfId="6806" priority="293" stopIfTrue="1">
      <formula>$D$124="- Select EU funder -"</formula>
    </cfRule>
  </conditionalFormatting>
  <conditionalFormatting sqref="P144">
    <cfRule type="containsText" dxfId="6805" priority="294" stopIfTrue="1" operator="containsText" text="WP">
      <formula>NOT(ISERROR(SEARCH("WP",P144)))</formula>
    </cfRule>
  </conditionalFormatting>
  <conditionalFormatting sqref="P144">
    <cfRule type="expression" dxfId="6804" priority="295">
      <formula>$W144&gt;0</formula>
    </cfRule>
  </conditionalFormatting>
  <conditionalFormatting sqref="N146">
    <cfRule type="expression" dxfId="6803" priority="290" stopIfTrue="1">
      <formula>$D$124="- Select EU funder -"</formula>
    </cfRule>
  </conditionalFormatting>
  <conditionalFormatting sqref="N146">
    <cfRule type="notContainsBlanks" dxfId="6802" priority="291" stopIfTrue="1">
      <formula>LEN(TRIM(N146))&gt;0</formula>
    </cfRule>
  </conditionalFormatting>
  <conditionalFormatting sqref="N146">
    <cfRule type="expression" dxfId="6801" priority="292">
      <formula>$W146&gt;0</formula>
    </cfRule>
  </conditionalFormatting>
  <conditionalFormatting sqref="P146">
    <cfRule type="expression" dxfId="6800" priority="287" stopIfTrue="1">
      <formula>$D$124="- Select EU funder -"</formula>
    </cfRule>
  </conditionalFormatting>
  <conditionalFormatting sqref="P146">
    <cfRule type="containsText" dxfId="6799" priority="288" stopIfTrue="1" operator="containsText" text="WP">
      <formula>NOT(ISERROR(SEARCH("WP",P146)))</formula>
    </cfRule>
  </conditionalFormatting>
  <conditionalFormatting sqref="P146">
    <cfRule type="expression" dxfId="6798" priority="289">
      <formula>$W146&gt;0</formula>
    </cfRule>
  </conditionalFormatting>
  <conditionalFormatting sqref="N148">
    <cfRule type="expression" dxfId="6797" priority="284" stopIfTrue="1">
      <formula>$D$124="- Select EU funder -"</formula>
    </cfRule>
  </conditionalFormatting>
  <conditionalFormatting sqref="N148">
    <cfRule type="notContainsBlanks" dxfId="6796" priority="285" stopIfTrue="1">
      <formula>LEN(TRIM(N148))&gt;0</formula>
    </cfRule>
  </conditionalFormatting>
  <conditionalFormatting sqref="N148">
    <cfRule type="expression" dxfId="6795" priority="286">
      <formula>$W148&gt;0</formula>
    </cfRule>
  </conditionalFormatting>
  <conditionalFormatting sqref="P148">
    <cfRule type="expression" dxfId="6794" priority="281" stopIfTrue="1">
      <formula>$D$124="- Select EU funder -"</formula>
    </cfRule>
  </conditionalFormatting>
  <conditionalFormatting sqref="P148">
    <cfRule type="containsText" dxfId="6793" priority="282" stopIfTrue="1" operator="containsText" text="WP">
      <formula>NOT(ISERROR(SEARCH("WP",P148)))</formula>
    </cfRule>
  </conditionalFormatting>
  <conditionalFormatting sqref="P148">
    <cfRule type="expression" dxfId="6792" priority="283">
      <formula>$W148&gt;0</formula>
    </cfRule>
  </conditionalFormatting>
  <conditionalFormatting sqref="N150">
    <cfRule type="expression" dxfId="6791" priority="278" stopIfTrue="1">
      <formula>$D$124="- Select EU funder -"</formula>
    </cfRule>
  </conditionalFormatting>
  <conditionalFormatting sqref="N150">
    <cfRule type="notContainsBlanks" dxfId="6790" priority="279" stopIfTrue="1">
      <formula>LEN(TRIM(N150))&gt;0</formula>
    </cfRule>
  </conditionalFormatting>
  <conditionalFormatting sqref="N150">
    <cfRule type="expression" dxfId="6789" priority="280">
      <formula>$W150&gt;0</formula>
    </cfRule>
  </conditionalFormatting>
  <conditionalFormatting sqref="P150">
    <cfRule type="expression" dxfId="6788" priority="275" stopIfTrue="1">
      <formula>$D$124="- Select EU funder -"</formula>
    </cfRule>
  </conditionalFormatting>
  <conditionalFormatting sqref="P150">
    <cfRule type="containsText" dxfId="6787" priority="276" stopIfTrue="1" operator="containsText" text="WP">
      <formula>NOT(ISERROR(SEARCH("WP",P150)))</formula>
    </cfRule>
  </conditionalFormatting>
  <conditionalFormatting sqref="P150">
    <cfRule type="expression" dxfId="6786" priority="277">
      <formula>$W150&gt;0</formula>
    </cfRule>
  </conditionalFormatting>
  <conditionalFormatting sqref="N152">
    <cfRule type="expression" dxfId="6785" priority="272" stopIfTrue="1">
      <formula>$D$124="- Select EU funder -"</formula>
    </cfRule>
  </conditionalFormatting>
  <conditionalFormatting sqref="N152">
    <cfRule type="notContainsBlanks" dxfId="6784" priority="273" stopIfTrue="1">
      <formula>LEN(TRIM(N152))&gt;0</formula>
    </cfRule>
  </conditionalFormatting>
  <conditionalFormatting sqref="N152">
    <cfRule type="expression" dxfId="6783" priority="274">
      <formula>$W152&gt;0</formula>
    </cfRule>
  </conditionalFormatting>
  <conditionalFormatting sqref="P152">
    <cfRule type="expression" dxfId="6782" priority="269" stopIfTrue="1">
      <formula>$D$124="- Select EU funder -"</formula>
    </cfRule>
  </conditionalFormatting>
  <conditionalFormatting sqref="P152">
    <cfRule type="containsText" dxfId="6781" priority="270" stopIfTrue="1" operator="containsText" text="WP">
      <formula>NOT(ISERROR(SEARCH("WP",P152)))</formula>
    </cfRule>
  </conditionalFormatting>
  <conditionalFormatting sqref="P152">
    <cfRule type="expression" dxfId="6780" priority="271">
      <formula>$W152&gt;0</formula>
    </cfRule>
  </conditionalFormatting>
  <conditionalFormatting sqref="N154">
    <cfRule type="expression" dxfId="6779" priority="266" stopIfTrue="1">
      <formula>$D$154="- Select EU funder -"</formula>
    </cfRule>
  </conditionalFormatting>
  <conditionalFormatting sqref="N154">
    <cfRule type="notContainsBlanks" dxfId="6778" priority="267" stopIfTrue="1">
      <formula>LEN(TRIM(N154))&gt;0</formula>
    </cfRule>
  </conditionalFormatting>
  <conditionalFormatting sqref="N154">
    <cfRule type="expression" dxfId="6777" priority="268">
      <formula>$W154&gt;0</formula>
    </cfRule>
  </conditionalFormatting>
  <conditionalFormatting sqref="P154">
    <cfRule type="expression" dxfId="6776" priority="263" stopIfTrue="1">
      <formula>$D$154="- Select EU funder -"</formula>
    </cfRule>
  </conditionalFormatting>
  <conditionalFormatting sqref="P154">
    <cfRule type="containsText" dxfId="6775" priority="264" stopIfTrue="1" operator="containsText" text="WP">
      <formula>NOT(ISERROR(SEARCH("WP",P154)))</formula>
    </cfRule>
  </conditionalFormatting>
  <conditionalFormatting sqref="P154">
    <cfRule type="expression" dxfId="6774" priority="265">
      <formula>$W154&gt;0</formula>
    </cfRule>
  </conditionalFormatting>
  <conditionalFormatting sqref="N156">
    <cfRule type="expression" dxfId="6773" priority="260" stopIfTrue="1">
      <formula>$D$154="- Select EU funder -"</formula>
    </cfRule>
  </conditionalFormatting>
  <conditionalFormatting sqref="N156">
    <cfRule type="notContainsBlanks" dxfId="6772" priority="261" stopIfTrue="1">
      <formula>LEN(TRIM(N156))&gt;0</formula>
    </cfRule>
  </conditionalFormatting>
  <conditionalFormatting sqref="N156">
    <cfRule type="expression" dxfId="6771" priority="262">
      <formula>$W156&gt;0</formula>
    </cfRule>
  </conditionalFormatting>
  <conditionalFormatting sqref="P156">
    <cfRule type="expression" dxfId="6770" priority="257" stopIfTrue="1">
      <formula>$D$154="- Select EU funder -"</formula>
    </cfRule>
  </conditionalFormatting>
  <conditionalFormatting sqref="P156">
    <cfRule type="containsText" dxfId="6769" priority="258" stopIfTrue="1" operator="containsText" text="WP">
      <formula>NOT(ISERROR(SEARCH("WP",P156)))</formula>
    </cfRule>
  </conditionalFormatting>
  <conditionalFormatting sqref="P156">
    <cfRule type="expression" dxfId="6768" priority="259">
      <formula>$W156&gt;0</formula>
    </cfRule>
  </conditionalFormatting>
  <conditionalFormatting sqref="N158">
    <cfRule type="expression" dxfId="6767" priority="254" stopIfTrue="1">
      <formula>$D$154="- Select EU funder -"</formula>
    </cfRule>
  </conditionalFormatting>
  <conditionalFormatting sqref="N158">
    <cfRule type="notContainsBlanks" dxfId="6766" priority="255" stopIfTrue="1">
      <formula>LEN(TRIM(N158))&gt;0</formula>
    </cfRule>
  </conditionalFormatting>
  <conditionalFormatting sqref="N158">
    <cfRule type="expression" dxfId="6765" priority="256">
      <formula>$W158&gt;0</formula>
    </cfRule>
  </conditionalFormatting>
  <conditionalFormatting sqref="P158">
    <cfRule type="expression" dxfId="6764" priority="251" stopIfTrue="1">
      <formula>$D$154="- Select EU funder -"</formula>
    </cfRule>
  </conditionalFormatting>
  <conditionalFormatting sqref="P158">
    <cfRule type="containsText" dxfId="6763" priority="252" stopIfTrue="1" operator="containsText" text="WP">
      <formula>NOT(ISERROR(SEARCH("WP",P158)))</formula>
    </cfRule>
  </conditionalFormatting>
  <conditionalFormatting sqref="P158">
    <cfRule type="expression" dxfId="6762" priority="253">
      <formula>$W158&gt;0</formula>
    </cfRule>
  </conditionalFormatting>
  <conditionalFormatting sqref="N160">
    <cfRule type="expression" dxfId="6761" priority="248" stopIfTrue="1">
      <formula>$D$154="- Select EU funder -"</formula>
    </cfRule>
  </conditionalFormatting>
  <conditionalFormatting sqref="N160">
    <cfRule type="notContainsBlanks" dxfId="6760" priority="249" stopIfTrue="1">
      <formula>LEN(TRIM(N160))&gt;0</formula>
    </cfRule>
  </conditionalFormatting>
  <conditionalFormatting sqref="N160">
    <cfRule type="expression" dxfId="6759" priority="250">
      <formula>$W160&gt;0</formula>
    </cfRule>
  </conditionalFormatting>
  <conditionalFormatting sqref="P160">
    <cfRule type="expression" dxfId="6758" priority="245" stopIfTrue="1">
      <formula>$D$154="- Select EU funder -"</formula>
    </cfRule>
  </conditionalFormatting>
  <conditionalFormatting sqref="P160">
    <cfRule type="containsText" dxfId="6757" priority="246" stopIfTrue="1" operator="containsText" text="WP">
      <formula>NOT(ISERROR(SEARCH("WP",P160)))</formula>
    </cfRule>
  </conditionalFormatting>
  <conditionalFormatting sqref="P160">
    <cfRule type="expression" dxfId="6756" priority="247">
      <formula>$W160&gt;0</formula>
    </cfRule>
  </conditionalFormatting>
  <conditionalFormatting sqref="N162">
    <cfRule type="expression" dxfId="6755" priority="242" stopIfTrue="1">
      <formula>$D$154="- Select EU funder -"</formula>
    </cfRule>
  </conditionalFormatting>
  <conditionalFormatting sqref="N162">
    <cfRule type="notContainsBlanks" dxfId="6754" priority="243" stopIfTrue="1">
      <formula>LEN(TRIM(N162))&gt;0</formula>
    </cfRule>
  </conditionalFormatting>
  <conditionalFormatting sqref="N162">
    <cfRule type="expression" dxfId="6753" priority="244">
      <formula>$W162&gt;0</formula>
    </cfRule>
  </conditionalFormatting>
  <conditionalFormatting sqref="P162">
    <cfRule type="expression" dxfId="6752" priority="239" stopIfTrue="1">
      <formula>$D$154="- Select EU funder -"</formula>
    </cfRule>
  </conditionalFormatting>
  <conditionalFormatting sqref="P162">
    <cfRule type="containsText" dxfId="6751" priority="240" stopIfTrue="1" operator="containsText" text="WP">
      <formula>NOT(ISERROR(SEARCH("WP",P162)))</formula>
    </cfRule>
  </conditionalFormatting>
  <conditionalFormatting sqref="P162">
    <cfRule type="expression" dxfId="6750" priority="241">
      <formula>$W162&gt;0</formula>
    </cfRule>
  </conditionalFormatting>
  <conditionalFormatting sqref="N164">
    <cfRule type="expression" dxfId="6749" priority="236" stopIfTrue="1">
      <formula>$D$154="- Select EU funder -"</formula>
    </cfRule>
  </conditionalFormatting>
  <conditionalFormatting sqref="N164">
    <cfRule type="notContainsBlanks" dxfId="6748" priority="237" stopIfTrue="1">
      <formula>LEN(TRIM(N164))&gt;0</formula>
    </cfRule>
  </conditionalFormatting>
  <conditionalFormatting sqref="N164">
    <cfRule type="expression" dxfId="6747" priority="238">
      <formula>$W164&gt;0</formula>
    </cfRule>
  </conditionalFormatting>
  <conditionalFormatting sqref="P164">
    <cfRule type="expression" dxfId="6746" priority="233" stopIfTrue="1">
      <formula>$D$154="- Select EU funder -"</formula>
    </cfRule>
  </conditionalFormatting>
  <conditionalFormatting sqref="P164">
    <cfRule type="containsText" dxfId="6745" priority="234" stopIfTrue="1" operator="containsText" text="WP">
      <formula>NOT(ISERROR(SEARCH("WP",P164)))</formula>
    </cfRule>
  </conditionalFormatting>
  <conditionalFormatting sqref="P164">
    <cfRule type="expression" dxfId="6744" priority="235">
      <formula>$W164&gt;0</formula>
    </cfRule>
  </conditionalFormatting>
  <conditionalFormatting sqref="N166">
    <cfRule type="expression" dxfId="6743" priority="230" stopIfTrue="1">
      <formula>$D$154="- Select EU funder -"</formula>
    </cfRule>
  </conditionalFormatting>
  <conditionalFormatting sqref="N166">
    <cfRule type="notContainsBlanks" dxfId="6742" priority="231" stopIfTrue="1">
      <formula>LEN(TRIM(N166))&gt;0</formula>
    </cfRule>
  </conditionalFormatting>
  <conditionalFormatting sqref="N166">
    <cfRule type="expression" dxfId="6741" priority="232">
      <formula>$W166&gt;0</formula>
    </cfRule>
  </conditionalFormatting>
  <conditionalFormatting sqref="P166">
    <cfRule type="expression" dxfId="6740" priority="227" stopIfTrue="1">
      <formula>$D$154="- Select EU funder -"</formula>
    </cfRule>
  </conditionalFormatting>
  <conditionalFormatting sqref="P166">
    <cfRule type="containsText" dxfId="6739" priority="228" stopIfTrue="1" operator="containsText" text="WP">
      <formula>NOT(ISERROR(SEARCH("WP",P166)))</formula>
    </cfRule>
  </conditionalFormatting>
  <conditionalFormatting sqref="P166">
    <cfRule type="expression" dxfId="6738" priority="229">
      <formula>$W166&gt;0</formula>
    </cfRule>
  </conditionalFormatting>
  <conditionalFormatting sqref="N168">
    <cfRule type="expression" dxfId="6737" priority="224" stopIfTrue="1">
      <formula>$D$154="- Select EU funder -"</formula>
    </cfRule>
  </conditionalFormatting>
  <conditionalFormatting sqref="N168">
    <cfRule type="notContainsBlanks" dxfId="6736" priority="225" stopIfTrue="1">
      <formula>LEN(TRIM(N168))&gt;0</formula>
    </cfRule>
  </conditionalFormatting>
  <conditionalFormatting sqref="N168">
    <cfRule type="expression" dxfId="6735" priority="226">
      <formula>$W168&gt;0</formula>
    </cfRule>
  </conditionalFormatting>
  <conditionalFormatting sqref="P168">
    <cfRule type="expression" dxfId="6734" priority="221" stopIfTrue="1">
      <formula>$D$154="- Select EU funder -"</formula>
    </cfRule>
  </conditionalFormatting>
  <conditionalFormatting sqref="P168">
    <cfRule type="containsText" dxfId="6733" priority="222" stopIfTrue="1" operator="containsText" text="WP">
      <formula>NOT(ISERROR(SEARCH("WP",P168)))</formula>
    </cfRule>
  </conditionalFormatting>
  <conditionalFormatting sqref="P168">
    <cfRule type="expression" dxfId="6732" priority="223">
      <formula>$W168&gt;0</formula>
    </cfRule>
  </conditionalFormatting>
  <conditionalFormatting sqref="N170">
    <cfRule type="expression" dxfId="6731" priority="218" stopIfTrue="1">
      <formula>$D$154="- Select EU funder -"</formula>
    </cfRule>
  </conditionalFormatting>
  <conditionalFormatting sqref="N170">
    <cfRule type="notContainsBlanks" dxfId="6730" priority="219" stopIfTrue="1">
      <formula>LEN(TRIM(N170))&gt;0</formula>
    </cfRule>
  </conditionalFormatting>
  <conditionalFormatting sqref="N170">
    <cfRule type="expression" dxfId="6729" priority="220">
      <formula>$W170&gt;0</formula>
    </cfRule>
  </conditionalFormatting>
  <conditionalFormatting sqref="P170">
    <cfRule type="expression" dxfId="6728" priority="215" stopIfTrue="1">
      <formula>$D$154="- Select EU funder -"</formula>
    </cfRule>
  </conditionalFormatting>
  <conditionalFormatting sqref="P170">
    <cfRule type="containsText" dxfId="6727" priority="216" stopIfTrue="1" operator="containsText" text="WP">
      <formula>NOT(ISERROR(SEARCH("WP",P170)))</formula>
    </cfRule>
  </conditionalFormatting>
  <conditionalFormatting sqref="P170">
    <cfRule type="expression" dxfId="6726" priority="217">
      <formula>$W170&gt;0</formula>
    </cfRule>
  </conditionalFormatting>
  <conditionalFormatting sqref="N172">
    <cfRule type="expression" dxfId="6725" priority="212" stopIfTrue="1">
      <formula>$D$154="- Select EU funder -"</formula>
    </cfRule>
  </conditionalFormatting>
  <conditionalFormatting sqref="N172">
    <cfRule type="notContainsBlanks" dxfId="6724" priority="213" stopIfTrue="1">
      <formula>LEN(TRIM(N172))&gt;0</formula>
    </cfRule>
  </conditionalFormatting>
  <conditionalFormatting sqref="N172">
    <cfRule type="expression" dxfId="6723" priority="214">
      <formula>$W172&gt;0</formula>
    </cfRule>
  </conditionalFormatting>
  <conditionalFormatting sqref="P172">
    <cfRule type="expression" dxfId="6722" priority="209" stopIfTrue="1">
      <formula>$D$154="- Select EU funder -"</formula>
    </cfRule>
  </conditionalFormatting>
  <conditionalFormatting sqref="P172">
    <cfRule type="containsText" dxfId="6721" priority="210" stopIfTrue="1" operator="containsText" text="WP">
      <formula>NOT(ISERROR(SEARCH("WP",P172)))</formula>
    </cfRule>
  </conditionalFormatting>
  <conditionalFormatting sqref="P172">
    <cfRule type="expression" dxfId="6720" priority="211">
      <formula>$W172&gt;0</formula>
    </cfRule>
  </conditionalFormatting>
  <conditionalFormatting sqref="N174">
    <cfRule type="expression" dxfId="6719" priority="206" stopIfTrue="1">
      <formula>$D$154="- Select EU funder -"</formula>
    </cfRule>
  </conditionalFormatting>
  <conditionalFormatting sqref="N174">
    <cfRule type="notContainsBlanks" dxfId="6718" priority="207" stopIfTrue="1">
      <formula>LEN(TRIM(N174))&gt;0</formula>
    </cfRule>
  </conditionalFormatting>
  <conditionalFormatting sqref="N174">
    <cfRule type="expression" dxfId="6717" priority="208">
      <formula>$W174&gt;0</formula>
    </cfRule>
  </conditionalFormatting>
  <conditionalFormatting sqref="P174">
    <cfRule type="expression" dxfId="6716" priority="203" stopIfTrue="1">
      <formula>$D$154="- Select EU funder -"</formula>
    </cfRule>
  </conditionalFormatting>
  <conditionalFormatting sqref="P174">
    <cfRule type="containsText" dxfId="6715" priority="204" stopIfTrue="1" operator="containsText" text="WP">
      <formula>NOT(ISERROR(SEARCH("WP",P174)))</formula>
    </cfRule>
  </conditionalFormatting>
  <conditionalFormatting sqref="P174">
    <cfRule type="expression" dxfId="6714" priority="205">
      <formula>$W174&gt;0</formula>
    </cfRule>
  </conditionalFormatting>
  <conditionalFormatting sqref="N176">
    <cfRule type="expression" dxfId="6713" priority="200" stopIfTrue="1">
      <formula>$D$154="- Select EU funder -"</formula>
    </cfRule>
  </conditionalFormatting>
  <conditionalFormatting sqref="N176">
    <cfRule type="notContainsBlanks" dxfId="6712" priority="201" stopIfTrue="1">
      <formula>LEN(TRIM(N176))&gt;0</formula>
    </cfRule>
  </conditionalFormatting>
  <conditionalFormatting sqref="N176">
    <cfRule type="expression" dxfId="6711" priority="202">
      <formula>$W176&gt;0</formula>
    </cfRule>
  </conditionalFormatting>
  <conditionalFormatting sqref="P176">
    <cfRule type="expression" dxfId="6710" priority="197" stopIfTrue="1">
      <formula>$D$154="- Select EU funder -"</formula>
    </cfRule>
  </conditionalFormatting>
  <conditionalFormatting sqref="P176">
    <cfRule type="containsText" dxfId="6709" priority="198" stopIfTrue="1" operator="containsText" text="WP">
      <formula>NOT(ISERROR(SEARCH("WP",P176)))</formula>
    </cfRule>
  </conditionalFormatting>
  <conditionalFormatting sqref="P176">
    <cfRule type="expression" dxfId="6708" priority="199">
      <formula>$W176&gt;0</formula>
    </cfRule>
  </conditionalFormatting>
  <conditionalFormatting sqref="N178">
    <cfRule type="expression" dxfId="6707" priority="194" stopIfTrue="1">
      <formula>$D$154="- Select EU funder -"</formula>
    </cfRule>
  </conditionalFormatting>
  <conditionalFormatting sqref="N178">
    <cfRule type="notContainsBlanks" dxfId="6706" priority="195" stopIfTrue="1">
      <formula>LEN(TRIM(N178))&gt;0</formula>
    </cfRule>
  </conditionalFormatting>
  <conditionalFormatting sqref="N178">
    <cfRule type="expression" dxfId="6705" priority="196">
      <formula>$W178&gt;0</formula>
    </cfRule>
  </conditionalFormatting>
  <conditionalFormatting sqref="P178">
    <cfRule type="expression" dxfId="6704" priority="191" stopIfTrue="1">
      <formula>$D$154="- Select EU funder -"</formula>
    </cfRule>
  </conditionalFormatting>
  <conditionalFormatting sqref="P178">
    <cfRule type="containsText" dxfId="6703" priority="192" stopIfTrue="1" operator="containsText" text="WP">
      <formula>NOT(ISERROR(SEARCH("WP",P178)))</formula>
    </cfRule>
  </conditionalFormatting>
  <conditionalFormatting sqref="P178">
    <cfRule type="expression" dxfId="6702" priority="193">
      <formula>$W178&gt;0</formula>
    </cfRule>
  </conditionalFormatting>
  <conditionalFormatting sqref="N180">
    <cfRule type="expression" dxfId="6701" priority="188" stopIfTrue="1">
      <formula>$D$154="- Select EU funder -"</formula>
    </cfRule>
  </conditionalFormatting>
  <conditionalFormatting sqref="N180">
    <cfRule type="notContainsBlanks" dxfId="6700" priority="189" stopIfTrue="1">
      <formula>LEN(TRIM(N180))&gt;0</formula>
    </cfRule>
  </conditionalFormatting>
  <conditionalFormatting sqref="N180">
    <cfRule type="expression" dxfId="6699" priority="190">
      <formula>$W180&gt;0</formula>
    </cfRule>
  </conditionalFormatting>
  <conditionalFormatting sqref="P180">
    <cfRule type="expression" dxfId="6698" priority="185" stopIfTrue="1">
      <formula>$D$154="- Select EU funder -"</formula>
    </cfRule>
  </conditionalFormatting>
  <conditionalFormatting sqref="P180">
    <cfRule type="containsText" dxfId="6697" priority="186" stopIfTrue="1" operator="containsText" text="WP">
      <formula>NOT(ISERROR(SEARCH("WP",P180)))</formula>
    </cfRule>
  </conditionalFormatting>
  <conditionalFormatting sqref="P180">
    <cfRule type="expression" dxfId="6696" priority="187">
      <formula>$W180&gt;0</formula>
    </cfRule>
  </conditionalFormatting>
  <conditionalFormatting sqref="N182">
    <cfRule type="expression" dxfId="6695" priority="182" stopIfTrue="1">
      <formula>$D$154="- Select EU funder -"</formula>
    </cfRule>
  </conditionalFormatting>
  <conditionalFormatting sqref="N182">
    <cfRule type="notContainsBlanks" dxfId="6694" priority="183" stopIfTrue="1">
      <formula>LEN(TRIM(N182))&gt;0</formula>
    </cfRule>
  </conditionalFormatting>
  <conditionalFormatting sqref="N182">
    <cfRule type="expression" dxfId="6693" priority="184">
      <formula>$W182&gt;0</formula>
    </cfRule>
  </conditionalFormatting>
  <conditionalFormatting sqref="P182">
    <cfRule type="expression" dxfId="6692" priority="179" stopIfTrue="1">
      <formula>$D$154="- Select EU funder -"</formula>
    </cfRule>
  </conditionalFormatting>
  <conditionalFormatting sqref="P182">
    <cfRule type="containsText" dxfId="6691" priority="180" stopIfTrue="1" operator="containsText" text="WP">
      <formula>NOT(ISERROR(SEARCH("WP",P182)))</formula>
    </cfRule>
  </conditionalFormatting>
  <conditionalFormatting sqref="P182">
    <cfRule type="expression" dxfId="6690" priority="181">
      <formula>$W182&gt;0</formula>
    </cfRule>
  </conditionalFormatting>
  <conditionalFormatting sqref="N184">
    <cfRule type="expression" dxfId="6689" priority="176" stopIfTrue="1">
      <formula>$D$184="- Select EU funder -"</formula>
    </cfRule>
  </conditionalFormatting>
  <conditionalFormatting sqref="N184">
    <cfRule type="notContainsBlanks" dxfId="6688" priority="177" stopIfTrue="1">
      <formula>LEN(TRIM(N184))&gt;0</formula>
    </cfRule>
  </conditionalFormatting>
  <conditionalFormatting sqref="N184">
    <cfRule type="expression" dxfId="6687" priority="178">
      <formula>$W184&gt;0</formula>
    </cfRule>
  </conditionalFormatting>
  <conditionalFormatting sqref="P184">
    <cfRule type="expression" dxfId="6686" priority="173" stopIfTrue="1">
      <formula>$D$184="- Select EU funder -"</formula>
    </cfRule>
  </conditionalFormatting>
  <conditionalFormatting sqref="P184">
    <cfRule type="containsText" dxfId="6685" priority="174" stopIfTrue="1" operator="containsText" text="WP">
      <formula>NOT(ISERROR(SEARCH("WP",P184)))</formula>
    </cfRule>
  </conditionalFormatting>
  <conditionalFormatting sqref="P184">
    <cfRule type="expression" dxfId="6684" priority="175">
      <formula>$W184&gt;0</formula>
    </cfRule>
  </conditionalFormatting>
  <conditionalFormatting sqref="N186">
    <cfRule type="expression" dxfId="6683" priority="170" stopIfTrue="1">
      <formula>$D$184="- Select EU funder -"</formula>
    </cfRule>
  </conditionalFormatting>
  <conditionalFormatting sqref="N186">
    <cfRule type="notContainsBlanks" dxfId="6682" priority="171" stopIfTrue="1">
      <formula>LEN(TRIM(N186))&gt;0</formula>
    </cfRule>
  </conditionalFormatting>
  <conditionalFormatting sqref="N186">
    <cfRule type="expression" dxfId="6681" priority="172">
      <formula>$W186&gt;0</formula>
    </cfRule>
  </conditionalFormatting>
  <conditionalFormatting sqref="P186">
    <cfRule type="expression" dxfId="6680" priority="167" stopIfTrue="1">
      <formula>$D$184="- Select EU funder -"</formula>
    </cfRule>
  </conditionalFormatting>
  <conditionalFormatting sqref="P186">
    <cfRule type="containsText" dxfId="6679" priority="168" stopIfTrue="1" operator="containsText" text="WP">
      <formula>NOT(ISERROR(SEARCH("WP",P186)))</formula>
    </cfRule>
  </conditionalFormatting>
  <conditionalFormatting sqref="P186">
    <cfRule type="expression" dxfId="6678" priority="169">
      <formula>$W186&gt;0</formula>
    </cfRule>
  </conditionalFormatting>
  <conditionalFormatting sqref="N188">
    <cfRule type="expression" dxfId="6677" priority="164" stopIfTrue="1">
      <formula>$D$184="- Select EU funder -"</formula>
    </cfRule>
  </conditionalFormatting>
  <conditionalFormatting sqref="N188">
    <cfRule type="notContainsBlanks" dxfId="6676" priority="165" stopIfTrue="1">
      <formula>LEN(TRIM(N188))&gt;0</formula>
    </cfRule>
  </conditionalFormatting>
  <conditionalFormatting sqref="N188">
    <cfRule type="expression" dxfId="6675" priority="166">
      <formula>$W188&gt;0</formula>
    </cfRule>
  </conditionalFormatting>
  <conditionalFormatting sqref="P188">
    <cfRule type="expression" dxfId="6674" priority="161" stopIfTrue="1">
      <formula>$D$184="- Select EU funder -"</formula>
    </cfRule>
  </conditionalFormatting>
  <conditionalFormatting sqref="P188">
    <cfRule type="containsText" dxfId="6673" priority="162" stopIfTrue="1" operator="containsText" text="WP">
      <formula>NOT(ISERROR(SEARCH("WP",P188)))</formula>
    </cfRule>
  </conditionalFormatting>
  <conditionalFormatting sqref="P188">
    <cfRule type="expression" dxfId="6672" priority="163">
      <formula>$W188&gt;0</formula>
    </cfRule>
  </conditionalFormatting>
  <conditionalFormatting sqref="N190">
    <cfRule type="expression" dxfId="6671" priority="158" stopIfTrue="1">
      <formula>$D$184="- Select EU funder -"</formula>
    </cfRule>
  </conditionalFormatting>
  <conditionalFormatting sqref="N190">
    <cfRule type="notContainsBlanks" dxfId="6670" priority="159" stopIfTrue="1">
      <formula>LEN(TRIM(N190))&gt;0</formula>
    </cfRule>
  </conditionalFormatting>
  <conditionalFormatting sqref="N190">
    <cfRule type="expression" dxfId="6669" priority="160">
      <formula>$W190&gt;0</formula>
    </cfRule>
  </conditionalFormatting>
  <conditionalFormatting sqref="P190">
    <cfRule type="expression" dxfId="6668" priority="155" stopIfTrue="1">
      <formula>$D$184="- Select EU funder -"</formula>
    </cfRule>
  </conditionalFormatting>
  <conditionalFormatting sqref="P190">
    <cfRule type="containsText" dxfId="6667" priority="156" stopIfTrue="1" operator="containsText" text="WP">
      <formula>NOT(ISERROR(SEARCH("WP",P190)))</formula>
    </cfRule>
  </conditionalFormatting>
  <conditionalFormatting sqref="P190">
    <cfRule type="expression" dxfId="6666" priority="157">
      <formula>$W190&gt;0</formula>
    </cfRule>
  </conditionalFormatting>
  <conditionalFormatting sqref="N192">
    <cfRule type="expression" dxfId="6665" priority="152" stopIfTrue="1">
      <formula>$D$184="- Select EU funder -"</formula>
    </cfRule>
  </conditionalFormatting>
  <conditionalFormatting sqref="N192">
    <cfRule type="notContainsBlanks" dxfId="6664" priority="153" stopIfTrue="1">
      <formula>LEN(TRIM(N192))&gt;0</formula>
    </cfRule>
  </conditionalFormatting>
  <conditionalFormatting sqref="N192">
    <cfRule type="expression" dxfId="6663" priority="154">
      <formula>$W192&gt;0</formula>
    </cfRule>
  </conditionalFormatting>
  <conditionalFormatting sqref="P192">
    <cfRule type="expression" dxfId="6662" priority="149" stopIfTrue="1">
      <formula>$D$184="- Select EU funder -"</formula>
    </cfRule>
  </conditionalFormatting>
  <conditionalFormatting sqref="P192">
    <cfRule type="containsText" dxfId="6661" priority="150" stopIfTrue="1" operator="containsText" text="WP">
      <formula>NOT(ISERROR(SEARCH("WP",P192)))</formula>
    </cfRule>
  </conditionalFormatting>
  <conditionalFormatting sqref="P192">
    <cfRule type="expression" dxfId="6660" priority="151">
      <formula>$W192&gt;0</formula>
    </cfRule>
  </conditionalFormatting>
  <conditionalFormatting sqref="N194">
    <cfRule type="expression" dxfId="6659" priority="146" stopIfTrue="1">
      <formula>$D$184="- Select EU funder -"</formula>
    </cfRule>
  </conditionalFormatting>
  <conditionalFormatting sqref="N194">
    <cfRule type="notContainsBlanks" dxfId="6658" priority="147" stopIfTrue="1">
      <formula>LEN(TRIM(N194))&gt;0</formula>
    </cfRule>
  </conditionalFormatting>
  <conditionalFormatting sqref="N194">
    <cfRule type="expression" dxfId="6657" priority="148">
      <formula>$W194&gt;0</formula>
    </cfRule>
  </conditionalFormatting>
  <conditionalFormatting sqref="P194">
    <cfRule type="expression" dxfId="6656" priority="143" stopIfTrue="1">
      <formula>$D$184="- Select EU funder -"</formula>
    </cfRule>
  </conditionalFormatting>
  <conditionalFormatting sqref="P194">
    <cfRule type="containsText" dxfId="6655" priority="144" stopIfTrue="1" operator="containsText" text="WP">
      <formula>NOT(ISERROR(SEARCH("WP",P194)))</formula>
    </cfRule>
  </conditionalFormatting>
  <conditionalFormatting sqref="P194">
    <cfRule type="expression" dxfId="6654" priority="145">
      <formula>$W194&gt;0</formula>
    </cfRule>
  </conditionalFormatting>
  <conditionalFormatting sqref="N196">
    <cfRule type="expression" dxfId="6653" priority="140" stopIfTrue="1">
      <formula>$D$184="- Select EU funder -"</formula>
    </cfRule>
  </conditionalFormatting>
  <conditionalFormatting sqref="N196">
    <cfRule type="notContainsBlanks" dxfId="6652" priority="141" stopIfTrue="1">
      <formula>LEN(TRIM(N196))&gt;0</formula>
    </cfRule>
  </conditionalFormatting>
  <conditionalFormatting sqref="N196">
    <cfRule type="expression" dxfId="6651" priority="142">
      <formula>$W196&gt;0</formula>
    </cfRule>
  </conditionalFormatting>
  <conditionalFormatting sqref="P196">
    <cfRule type="expression" dxfId="6650" priority="137" stopIfTrue="1">
      <formula>$D$184="- Select EU funder -"</formula>
    </cfRule>
  </conditionalFormatting>
  <conditionalFormatting sqref="P196">
    <cfRule type="containsText" dxfId="6649" priority="138" stopIfTrue="1" operator="containsText" text="WP">
      <formula>NOT(ISERROR(SEARCH("WP",P196)))</formula>
    </cfRule>
  </conditionalFormatting>
  <conditionalFormatting sqref="P196">
    <cfRule type="expression" dxfId="6648" priority="139">
      <formula>$W196&gt;0</formula>
    </cfRule>
  </conditionalFormatting>
  <conditionalFormatting sqref="N198">
    <cfRule type="expression" dxfId="6647" priority="134" stopIfTrue="1">
      <formula>$D$184="- Select EU funder -"</formula>
    </cfRule>
  </conditionalFormatting>
  <conditionalFormatting sqref="N198">
    <cfRule type="notContainsBlanks" dxfId="6646" priority="135" stopIfTrue="1">
      <formula>LEN(TRIM(N198))&gt;0</formula>
    </cfRule>
  </conditionalFormatting>
  <conditionalFormatting sqref="N198">
    <cfRule type="expression" dxfId="6645" priority="136">
      <formula>$W198&gt;0</formula>
    </cfRule>
  </conditionalFormatting>
  <conditionalFormatting sqref="P198">
    <cfRule type="expression" dxfId="6644" priority="131" stopIfTrue="1">
      <formula>$D$184="- Select EU funder -"</formula>
    </cfRule>
  </conditionalFormatting>
  <conditionalFormatting sqref="P198">
    <cfRule type="containsText" dxfId="6643" priority="132" stopIfTrue="1" operator="containsText" text="WP">
      <formula>NOT(ISERROR(SEARCH("WP",P198)))</formula>
    </cfRule>
  </conditionalFormatting>
  <conditionalFormatting sqref="P198">
    <cfRule type="expression" dxfId="6642" priority="133">
      <formula>$W198&gt;0</formula>
    </cfRule>
  </conditionalFormatting>
  <conditionalFormatting sqref="N200">
    <cfRule type="expression" dxfId="6641" priority="128" stopIfTrue="1">
      <formula>$D$184="- Select EU funder -"</formula>
    </cfRule>
  </conditionalFormatting>
  <conditionalFormatting sqref="N200">
    <cfRule type="notContainsBlanks" dxfId="6640" priority="129" stopIfTrue="1">
      <formula>LEN(TRIM(N200))&gt;0</formula>
    </cfRule>
  </conditionalFormatting>
  <conditionalFormatting sqref="N200">
    <cfRule type="expression" dxfId="6639" priority="130">
      <formula>$W200&gt;0</formula>
    </cfRule>
  </conditionalFormatting>
  <conditionalFormatting sqref="P200">
    <cfRule type="expression" dxfId="6638" priority="125" stopIfTrue="1">
      <formula>$D$184="- Select EU funder -"</formula>
    </cfRule>
  </conditionalFormatting>
  <conditionalFormatting sqref="P200">
    <cfRule type="containsText" dxfId="6637" priority="126" stopIfTrue="1" operator="containsText" text="WP">
      <formula>NOT(ISERROR(SEARCH("WP",P200)))</formula>
    </cfRule>
  </conditionalFormatting>
  <conditionalFormatting sqref="P200">
    <cfRule type="expression" dxfId="6636" priority="127">
      <formula>$W200&gt;0</formula>
    </cfRule>
  </conditionalFormatting>
  <conditionalFormatting sqref="N202">
    <cfRule type="expression" dxfId="6635" priority="122" stopIfTrue="1">
      <formula>$D$184="- Select EU funder -"</formula>
    </cfRule>
  </conditionalFormatting>
  <conditionalFormatting sqref="N202">
    <cfRule type="notContainsBlanks" dxfId="6634" priority="123" stopIfTrue="1">
      <formula>LEN(TRIM(N202))&gt;0</formula>
    </cfRule>
  </conditionalFormatting>
  <conditionalFormatting sqref="N202">
    <cfRule type="expression" dxfId="6633" priority="124">
      <formula>$W202&gt;0</formula>
    </cfRule>
  </conditionalFormatting>
  <conditionalFormatting sqref="P202">
    <cfRule type="expression" dxfId="6632" priority="119" stopIfTrue="1">
      <formula>$D$184="- Select EU funder -"</formula>
    </cfRule>
  </conditionalFormatting>
  <conditionalFormatting sqref="P202">
    <cfRule type="containsText" dxfId="6631" priority="120" stopIfTrue="1" operator="containsText" text="WP">
      <formula>NOT(ISERROR(SEARCH("WP",P202)))</formula>
    </cfRule>
  </conditionalFormatting>
  <conditionalFormatting sqref="P202">
    <cfRule type="expression" dxfId="6630" priority="121">
      <formula>$W202&gt;0</formula>
    </cfRule>
  </conditionalFormatting>
  <conditionalFormatting sqref="N204">
    <cfRule type="expression" dxfId="6629" priority="116" stopIfTrue="1">
      <formula>$D$184="- Select EU funder -"</formula>
    </cfRule>
  </conditionalFormatting>
  <conditionalFormatting sqref="N204">
    <cfRule type="notContainsBlanks" dxfId="6628" priority="117" stopIfTrue="1">
      <formula>LEN(TRIM(N204))&gt;0</formula>
    </cfRule>
  </conditionalFormatting>
  <conditionalFormatting sqref="N204">
    <cfRule type="expression" dxfId="6627" priority="118">
      <formula>$W204&gt;0</formula>
    </cfRule>
  </conditionalFormatting>
  <conditionalFormatting sqref="P204">
    <cfRule type="expression" dxfId="6626" priority="113" stopIfTrue="1">
      <formula>$D$184="- Select EU funder -"</formula>
    </cfRule>
  </conditionalFormatting>
  <conditionalFormatting sqref="P204">
    <cfRule type="containsText" dxfId="6625" priority="114" stopIfTrue="1" operator="containsText" text="WP">
      <formula>NOT(ISERROR(SEARCH("WP",P204)))</formula>
    </cfRule>
  </conditionalFormatting>
  <conditionalFormatting sqref="P204">
    <cfRule type="expression" dxfId="6624" priority="115">
      <formula>$W204&gt;0</formula>
    </cfRule>
  </conditionalFormatting>
  <conditionalFormatting sqref="N206">
    <cfRule type="expression" dxfId="6623" priority="110" stopIfTrue="1">
      <formula>$D$184="- Select EU funder -"</formula>
    </cfRule>
  </conditionalFormatting>
  <conditionalFormatting sqref="N206">
    <cfRule type="notContainsBlanks" dxfId="6622" priority="111" stopIfTrue="1">
      <formula>LEN(TRIM(N206))&gt;0</formula>
    </cfRule>
  </conditionalFormatting>
  <conditionalFormatting sqref="N206">
    <cfRule type="expression" dxfId="6621" priority="112">
      <formula>$W206&gt;0</formula>
    </cfRule>
  </conditionalFormatting>
  <conditionalFormatting sqref="P206">
    <cfRule type="expression" dxfId="6620" priority="107" stopIfTrue="1">
      <formula>$D$184="- Select EU funder -"</formula>
    </cfRule>
  </conditionalFormatting>
  <conditionalFormatting sqref="P206">
    <cfRule type="containsText" dxfId="6619" priority="108" stopIfTrue="1" operator="containsText" text="WP">
      <formula>NOT(ISERROR(SEARCH("WP",P206)))</formula>
    </cfRule>
  </conditionalFormatting>
  <conditionalFormatting sqref="P206">
    <cfRule type="expression" dxfId="6618" priority="109">
      <formula>$W206&gt;0</formula>
    </cfRule>
  </conditionalFormatting>
  <conditionalFormatting sqref="N208">
    <cfRule type="expression" dxfId="6617" priority="104" stopIfTrue="1">
      <formula>$D$184="- Select EU funder -"</formula>
    </cfRule>
  </conditionalFormatting>
  <conditionalFormatting sqref="N208">
    <cfRule type="notContainsBlanks" dxfId="6616" priority="105" stopIfTrue="1">
      <formula>LEN(TRIM(N208))&gt;0</formula>
    </cfRule>
  </conditionalFormatting>
  <conditionalFormatting sqref="N208">
    <cfRule type="expression" dxfId="6615" priority="106">
      <formula>$W208&gt;0</formula>
    </cfRule>
  </conditionalFormatting>
  <conditionalFormatting sqref="P208">
    <cfRule type="expression" dxfId="6614" priority="101" stopIfTrue="1">
      <formula>$D$184="- Select EU funder -"</formula>
    </cfRule>
  </conditionalFormatting>
  <conditionalFormatting sqref="P208">
    <cfRule type="containsText" dxfId="6613" priority="102" stopIfTrue="1" operator="containsText" text="WP">
      <formula>NOT(ISERROR(SEARCH("WP",P208)))</formula>
    </cfRule>
  </conditionalFormatting>
  <conditionalFormatting sqref="P208">
    <cfRule type="expression" dxfId="6612" priority="103">
      <formula>$W208&gt;0</formula>
    </cfRule>
  </conditionalFormatting>
  <conditionalFormatting sqref="N210">
    <cfRule type="expression" dxfId="6611" priority="98" stopIfTrue="1">
      <formula>$D$184="- Select EU funder -"</formula>
    </cfRule>
  </conditionalFormatting>
  <conditionalFormatting sqref="N210">
    <cfRule type="notContainsBlanks" dxfId="6610" priority="99" stopIfTrue="1">
      <formula>LEN(TRIM(N210))&gt;0</formula>
    </cfRule>
  </conditionalFormatting>
  <conditionalFormatting sqref="N210">
    <cfRule type="expression" dxfId="6609" priority="100">
      <formula>$W210&gt;0</formula>
    </cfRule>
  </conditionalFormatting>
  <conditionalFormatting sqref="P210">
    <cfRule type="expression" dxfId="6608" priority="95" stopIfTrue="1">
      <formula>$D$184="- Select EU funder -"</formula>
    </cfRule>
  </conditionalFormatting>
  <conditionalFormatting sqref="P210">
    <cfRule type="containsText" dxfId="6607" priority="96" stopIfTrue="1" operator="containsText" text="WP">
      <formula>NOT(ISERROR(SEARCH("WP",P210)))</formula>
    </cfRule>
  </conditionalFormatting>
  <conditionalFormatting sqref="P210">
    <cfRule type="expression" dxfId="6606" priority="97">
      <formula>$W210&gt;0</formula>
    </cfRule>
  </conditionalFormatting>
  <conditionalFormatting sqref="N212">
    <cfRule type="expression" dxfId="6605" priority="92" stopIfTrue="1">
      <formula>$D$184="- Select EU funder -"</formula>
    </cfRule>
  </conditionalFormatting>
  <conditionalFormatting sqref="N212">
    <cfRule type="notContainsBlanks" dxfId="6604" priority="93" stopIfTrue="1">
      <formula>LEN(TRIM(N212))&gt;0</formula>
    </cfRule>
  </conditionalFormatting>
  <conditionalFormatting sqref="N212">
    <cfRule type="expression" dxfId="6603" priority="94">
      <formula>$W212&gt;0</formula>
    </cfRule>
  </conditionalFormatting>
  <conditionalFormatting sqref="P212">
    <cfRule type="expression" dxfId="6602" priority="89" stopIfTrue="1">
      <formula>$D$184="- Select EU funder -"</formula>
    </cfRule>
  </conditionalFormatting>
  <conditionalFormatting sqref="P212">
    <cfRule type="containsText" dxfId="6601" priority="90" stopIfTrue="1" operator="containsText" text="WP">
      <formula>NOT(ISERROR(SEARCH("WP",P212)))</formula>
    </cfRule>
  </conditionalFormatting>
  <conditionalFormatting sqref="P212">
    <cfRule type="expression" dxfId="6600" priority="91">
      <formula>$W212&gt;0</formula>
    </cfRule>
  </conditionalFormatting>
  <conditionalFormatting sqref="F221">
    <cfRule type="expression" dxfId="6599" priority="87" stopIfTrue="1">
      <formula>$D221="Select or Enter US federal funder"</formula>
    </cfRule>
  </conditionalFormatting>
  <conditionalFormatting sqref="V221">
    <cfRule type="expression" dxfId="6598" priority="83" stopIfTrue="1">
      <formula>$Z$261&lt;21</formula>
    </cfRule>
  </conditionalFormatting>
  <conditionalFormatting sqref="R221">
    <cfRule type="expression" dxfId="6597" priority="84" stopIfTrue="1">
      <formula>$D221="Select or Enter US federal funder"</formula>
    </cfRule>
  </conditionalFormatting>
  <conditionalFormatting sqref="V221">
    <cfRule type="expression" dxfId="6596" priority="85" stopIfTrue="1">
      <formula>$D221="Select or Enter US federal funder"</formula>
    </cfRule>
  </conditionalFormatting>
  <conditionalFormatting sqref="F234">
    <cfRule type="expression" dxfId="6595" priority="88" stopIfTrue="1">
      <formula>$D234="Select or Enter Other funder"</formula>
    </cfRule>
  </conditionalFormatting>
  <conditionalFormatting sqref="N234">
    <cfRule type="expression" dxfId="6594" priority="80" stopIfTrue="1">
      <formula>$D234="Select or Enter Other funder"</formula>
    </cfRule>
  </conditionalFormatting>
  <conditionalFormatting sqref="N234">
    <cfRule type="notContainsBlanks" dxfId="6593" priority="81" stopIfTrue="1">
      <formula>LEN(TRIM(N234))&gt;0</formula>
    </cfRule>
  </conditionalFormatting>
  <conditionalFormatting sqref="N234">
    <cfRule type="expression" dxfId="6592" priority="82">
      <formula>$W234&gt;0</formula>
    </cfRule>
  </conditionalFormatting>
  <conditionalFormatting sqref="V234">
    <cfRule type="expression" dxfId="6591" priority="77" stopIfTrue="1">
      <formula>$Z$261&lt;21</formula>
    </cfRule>
  </conditionalFormatting>
  <conditionalFormatting sqref="R234">
    <cfRule type="expression" dxfId="6590" priority="78" stopIfTrue="1">
      <formula>$D234="Select or Enter Other funder"</formula>
    </cfRule>
  </conditionalFormatting>
  <conditionalFormatting sqref="V234">
    <cfRule type="expression" dxfId="6589" priority="79" stopIfTrue="1">
      <formula>$D234="Select or Enter Other funder"</formula>
    </cfRule>
  </conditionalFormatting>
  <conditionalFormatting sqref="V247">
    <cfRule type="expression" dxfId="6588" priority="74" stopIfTrue="1">
      <formula>$Z$261&lt;21</formula>
    </cfRule>
  </conditionalFormatting>
  <conditionalFormatting sqref="R247:U247">
    <cfRule type="expression" dxfId="6587" priority="75" stopIfTrue="1">
      <formula>$N247="- Select work type -"</formula>
    </cfRule>
  </conditionalFormatting>
  <conditionalFormatting sqref="V247">
    <cfRule type="expression" dxfId="6586" priority="76" stopIfTrue="1">
      <formula>$N247="- Select work type -"</formula>
    </cfRule>
  </conditionalFormatting>
  <conditionalFormatting sqref="V249">
    <cfRule type="expression" dxfId="6585" priority="71" stopIfTrue="1">
      <formula>$Z$261&lt;21</formula>
    </cfRule>
  </conditionalFormatting>
  <conditionalFormatting sqref="R249:U249">
    <cfRule type="expression" dxfId="6584" priority="72" stopIfTrue="1">
      <formula>$N249="- Select work type -"</formula>
    </cfRule>
  </conditionalFormatting>
  <conditionalFormatting sqref="V249">
    <cfRule type="expression" dxfId="6583" priority="73" stopIfTrue="1">
      <formula>$N249="- Select work type -"</formula>
    </cfRule>
  </conditionalFormatting>
  <conditionalFormatting sqref="V251">
    <cfRule type="expression" dxfId="6582" priority="68" stopIfTrue="1">
      <formula>$Z$261&lt;21</formula>
    </cfRule>
  </conditionalFormatting>
  <conditionalFormatting sqref="R251:U251">
    <cfRule type="expression" dxfId="6581" priority="69" stopIfTrue="1">
      <formula>$N251="- Select work type -"</formula>
    </cfRule>
  </conditionalFormatting>
  <conditionalFormatting sqref="V251">
    <cfRule type="expression" dxfId="6580" priority="70" stopIfTrue="1">
      <formula>$N251="- Select work type -"</formula>
    </cfRule>
  </conditionalFormatting>
  <conditionalFormatting sqref="H296:W404">
    <cfRule type="containsText" dxfId="6579" priority="66" operator="containsText" text="Select">
      <formula>NOT(ISERROR(SEARCH("Select",H296)))</formula>
    </cfRule>
    <cfRule type="cellIs" dxfId="6578" priority="67" operator="equal">
      <formula>0</formula>
    </cfRule>
  </conditionalFormatting>
  <conditionalFormatting sqref="V26">
    <cfRule type="expression" dxfId="6577" priority="64" stopIfTrue="1">
      <formula>$Z$261&lt;21</formula>
    </cfRule>
  </conditionalFormatting>
  <conditionalFormatting sqref="V26">
    <cfRule type="expression" dxfId="6576" priority="65">
      <formula>N26="- Select type of leave -"</formula>
    </cfRule>
  </conditionalFormatting>
  <conditionalFormatting sqref="N251">
    <cfRule type="containsText" dxfId="6575" priority="808" stopIfTrue="1" operator="containsText" text="Select work type -">
      <formula>NOT(ISERROR(SEARCH("Select work type -",N251)))</formula>
    </cfRule>
  </conditionalFormatting>
  <conditionalFormatting sqref="F225">
    <cfRule type="expression" dxfId="6574" priority="63" stopIfTrue="1">
      <formula>$D225="Select or Enter US federal funder"</formula>
    </cfRule>
  </conditionalFormatting>
  <conditionalFormatting sqref="H221">
    <cfRule type="expression" dxfId="6573" priority="62" stopIfTrue="1">
      <formula>$D221="Select or Enter US federal funder"</formula>
    </cfRule>
  </conditionalFormatting>
  <conditionalFormatting sqref="J221">
    <cfRule type="expression" dxfId="6572" priority="61" stopIfTrue="1">
      <formula>$D221="Select or Enter US federal funder"</formula>
    </cfRule>
  </conditionalFormatting>
  <conditionalFormatting sqref="L221">
    <cfRule type="expression" dxfId="6571" priority="60" stopIfTrue="1">
      <formula>$D221="Select or Enter US federal funder"</formula>
    </cfRule>
  </conditionalFormatting>
  <conditionalFormatting sqref="F223">
    <cfRule type="expression" dxfId="6570" priority="59" stopIfTrue="1">
      <formula>$D223="Select or Enter US federal funder"</formula>
    </cfRule>
  </conditionalFormatting>
  <conditionalFormatting sqref="H223">
    <cfRule type="expression" dxfId="6569" priority="58" stopIfTrue="1">
      <formula>$D223="Select or Enter US federal funder"</formula>
    </cfRule>
  </conditionalFormatting>
  <conditionalFormatting sqref="J223">
    <cfRule type="expression" dxfId="6568" priority="57" stopIfTrue="1">
      <formula>$D223="Select or Enter US federal funder"</formula>
    </cfRule>
  </conditionalFormatting>
  <conditionalFormatting sqref="L223">
    <cfRule type="expression" dxfId="6567" priority="56" stopIfTrue="1">
      <formula>$D223="Select or Enter US federal funder"</formula>
    </cfRule>
  </conditionalFormatting>
  <conditionalFormatting sqref="H225">
    <cfRule type="expression" dxfId="6566" priority="55" stopIfTrue="1">
      <formula>$D225="Select or Enter US federal funder"</formula>
    </cfRule>
  </conditionalFormatting>
  <conditionalFormatting sqref="J225">
    <cfRule type="expression" dxfId="6565" priority="54" stopIfTrue="1">
      <formula>$D225="Select or Enter US federal funder"</formula>
    </cfRule>
  </conditionalFormatting>
  <conditionalFormatting sqref="L225">
    <cfRule type="expression" dxfId="6564" priority="53" stopIfTrue="1">
      <formula>$D225="Select or Enter US federal funder"</formula>
    </cfRule>
  </conditionalFormatting>
  <conditionalFormatting sqref="N221">
    <cfRule type="expression" dxfId="6563" priority="50" stopIfTrue="1">
      <formula>$D221="Select or Enter US federal funder"</formula>
    </cfRule>
  </conditionalFormatting>
  <conditionalFormatting sqref="N221">
    <cfRule type="notContainsBlanks" dxfId="6562" priority="51" stopIfTrue="1">
      <formula>LEN(TRIM(N221))&gt;0</formula>
    </cfRule>
  </conditionalFormatting>
  <conditionalFormatting sqref="N221">
    <cfRule type="expression" dxfId="6561" priority="52">
      <formula>$W221&gt;0</formula>
    </cfRule>
  </conditionalFormatting>
  <conditionalFormatting sqref="N223">
    <cfRule type="expression" dxfId="6560" priority="47" stopIfTrue="1">
      <formula>$D223="Select or Enter US federal funder"</formula>
    </cfRule>
  </conditionalFormatting>
  <conditionalFormatting sqref="N223">
    <cfRule type="notContainsBlanks" dxfId="6559" priority="48" stopIfTrue="1">
      <formula>LEN(TRIM(N223))&gt;0</formula>
    </cfRule>
  </conditionalFormatting>
  <conditionalFormatting sqref="N223">
    <cfRule type="expression" dxfId="6558" priority="49">
      <formula>$W223&gt;0</formula>
    </cfRule>
  </conditionalFormatting>
  <conditionalFormatting sqref="N225">
    <cfRule type="expression" dxfId="6557" priority="44" stopIfTrue="1">
      <formula>$D225="Select or Enter US federal funder"</formula>
    </cfRule>
  </conditionalFormatting>
  <conditionalFormatting sqref="N225">
    <cfRule type="notContainsBlanks" dxfId="6556" priority="45" stopIfTrue="1">
      <formula>LEN(TRIM(N225))&gt;0</formula>
    </cfRule>
  </conditionalFormatting>
  <conditionalFormatting sqref="N225">
    <cfRule type="expression" dxfId="6555" priority="46">
      <formula>$W225&gt;0</formula>
    </cfRule>
  </conditionalFormatting>
  <conditionalFormatting sqref="S221:U221">
    <cfRule type="expression" dxfId="6554" priority="43" stopIfTrue="1">
      <formula>$D221="Select or Enter US federal funder"</formula>
    </cfRule>
  </conditionalFormatting>
  <conditionalFormatting sqref="R223:U223">
    <cfRule type="expression" dxfId="6553" priority="42" stopIfTrue="1">
      <formula>$D223="Select or Enter US federal funder"</formula>
    </cfRule>
  </conditionalFormatting>
  <conditionalFormatting sqref="R225:U225">
    <cfRule type="expression" dxfId="6552" priority="41" stopIfTrue="1">
      <formula>$D225="Select or Enter US federal funder"</formula>
    </cfRule>
  </conditionalFormatting>
  <conditionalFormatting sqref="V223">
    <cfRule type="expression" dxfId="6551" priority="39" stopIfTrue="1">
      <formula>$Z$261&lt;21</formula>
    </cfRule>
  </conditionalFormatting>
  <conditionalFormatting sqref="V223">
    <cfRule type="expression" dxfId="6550" priority="40" stopIfTrue="1">
      <formula>$D223="Select or Enter US federal funder"</formula>
    </cfRule>
  </conditionalFormatting>
  <conditionalFormatting sqref="V225">
    <cfRule type="expression" dxfId="6549" priority="37" stopIfTrue="1">
      <formula>$Z$261&lt;21</formula>
    </cfRule>
  </conditionalFormatting>
  <conditionalFormatting sqref="V225">
    <cfRule type="expression" dxfId="6548" priority="38" stopIfTrue="1">
      <formula>$D225="Select or Enter US federal funder"</formula>
    </cfRule>
  </conditionalFormatting>
  <conditionalFormatting sqref="D236">
    <cfRule type="containsText" dxfId="6547" priority="36" stopIfTrue="1" operator="containsText" text="Select or Enter other funder">
      <formula>NOT(ISERROR(SEARCH("Select or Enter other funder",D236)))</formula>
    </cfRule>
  </conditionalFormatting>
  <conditionalFormatting sqref="D234">
    <cfRule type="containsText" dxfId="6546" priority="35" stopIfTrue="1" operator="containsText" text="Select or Enter other funder">
      <formula>NOT(ISERROR(SEARCH("Select or Enter other funder",D234)))</formula>
    </cfRule>
  </conditionalFormatting>
  <conditionalFormatting sqref="H234">
    <cfRule type="expression" dxfId="6545" priority="34" stopIfTrue="1">
      <formula>$D234="Select or Enter Other funder"</formula>
    </cfRule>
  </conditionalFormatting>
  <conditionalFormatting sqref="J234">
    <cfRule type="expression" dxfId="6544" priority="33" stopIfTrue="1">
      <formula>$D234="Select or Enter Other funder"</formula>
    </cfRule>
  </conditionalFormatting>
  <conditionalFormatting sqref="L234">
    <cfRule type="expression" dxfId="6543" priority="32" stopIfTrue="1">
      <formula>$D234="Select or Enter Other funder"</formula>
    </cfRule>
  </conditionalFormatting>
  <conditionalFormatting sqref="F236">
    <cfRule type="expression" dxfId="6542" priority="31" stopIfTrue="1">
      <formula>$D236="Select or Enter Other funder"</formula>
    </cfRule>
  </conditionalFormatting>
  <conditionalFormatting sqref="H236">
    <cfRule type="expression" dxfId="6541" priority="30" stopIfTrue="1">
      <formula>$D236="Select or Enter Other funder"</formula>
    </cfRule>
  </conditionalFormatting>
  <conditionalFormatting sqref="J236">
    <cfRule type="expression" dxfId="6540" priority="29" stopIfTrue="1">
      <formula>$D236="Select or Enter Other funder"</formula>
    </cfRule>
  </conditionalFormatting>
  <conditionalFormatting sqref="L236">
    <cfRule type="expression" dxfId="6539" priority="28" stopIfTrue="1">
      <formula>$D236="Select or Enter Other funder"</formula>
    </cfRule>
  </conditionalFormatting>
  <conditionalFormatting sqref="F238">
    <cfRule type="expression" dxfId="6538" priority="27" stopIfTrue="1">
      <formula>$D238="Select or Enter Other funder"</formula>
    </cfRule>
  </conditionalFormatting>
  <conditionalFormatting sqref="H238">
    <cfRule type="expression" dxfId="6537" priority="26" stopIfTrue="1">
      <formula>$D238="Select or Enter Other funder"</formula>
    </cfRule>
  </conditionalFormatting>
  <conditionalFormatting sqref="J238">
    <cfRule type="expression" dxfId="6536" priority="25" stopIfTrue="1">
      <formula>$D238="Select or Enter Other funder"</formula>
    </cfRule>
  </conditionalFormatting>
  <conditionalFormatting sqref="L238">
    <cfRule type="expression" dxfId="6535" priority="24" stopIfTrue="1">
      <formula>$D238="Select or Enter Other funder"</formula>
    </cfRule>
  </conditionalFormatting>
  <conditionalFormatting sqref="N236">
    <cfRule type="expression" dxfId="6534" priority="21" stopIfTrue="1">
      <formula>$D236="Select or Enter Other funder"</formula>
    </cfRule>
  </conditionalFormatting>
  <conditionalFormatting sqref="N236">
    <cfRule type="notContainsBlanks" dxfId="6533" priority="22" stopIfTrue="1">
      <formula>LEN(TRIM(N236))&gt;0</formula>
    </cfRule>
  </conditionalFormatting>
  <conditionalFormatting sqref="N236">
    <cfRule type="expression" dxfId="6532" priority="23">
      <formula>$W236&gt;0</formula>
    </cfRule>
  </conditionalFormatting>
  <conditionalFormatting sqref="N238">
    <cfRule type="expression" dxfId="6531" priority="18" stopIfTrue="1">
      <formula>$D238="Select or Enter Other funder"</formula>
    </cfRule>
  </conditionalFormatting>
  <conditionalFormatting sqref="N238">
    <cfRule type="notContainsBlanks" dxfId="6530" priority="19" stopIfTrue="1">
      <formula>LEN(TRIM(N238))&gt;0</formula>
    </cfRule>
  </conditionalFormatting>
  <conditionalFormatting sqref="N238">
    <cfRule type="expression" dxfId="6529" priority="20">
      <formula>$W238&gt;0</formula>
    </cfRule>
  </conditionalFormatting>
  <conditionalFormatting sqref="S234">
    <cfRule type="expression" dxfId="6528" priority="17" stopIfTrue="1">
      <formula>$D234="Select or Enter Other funder"</formula>
    </cfRule>
  </conditionalFormatting>
  <conditionalFormatting sqref="T234">
    <cfRule type="expression" dxfId="6527" priority="16" stopIfTrue="1">
      <formula>$D234="Select or Enter Other funder"</formula>
    </cfRule>
  </conditionalFormatting>
  <conditionalFormatting sqref="U234">
    <cfRule type="expression" dxfId="6526" priority="15" stopIfTrue="1">
      <formula>$D234="Select or Enter Other funder"</formula>
    </cfRule>
  </conditionalFormatting>
  <conditionalFormatting sqref="U236">
    <cfRule type="expression" dxfId="6525" priority="14" stopIfTrue="1">
      <formula>$D236="Select or Enter Other funder"</formula>
    </cfRule>
  </conditionalFormatting>
  <conditionalFormatting sqref="T236">
    <cfRule type="expression" dxfId="6524" priority="13" stopIfTrue="1">
      <formula>$D236="Select or Enter Other funder"</formula>
    </cfRule>
  </conditionalFormatting>
  <conditionalFormatting sqref="S236">
    <cfRule type="expression" dxfId="6523" priority="12" stopIfTrue="1">
      <formula>$D236="Select or Enter Other funder"</formula>
    </cfRule>
  </conditionalFormatting>
  <conditionalFormatting sqref="R236">
    <cfRule type="expression" dxfId="6522" priority="11" stopIfTrue="1">
      <formula>$D236="Select or Enter Other funder"</formula>
    </cfRule>
  </conditionalFormatting>
  <conditionalFormatting sqref="R238">
    <cfRule type="expression" dxfId="6521" priority="10" stopIfTrue="1">
      <formula>$D238="Select or Enter Other funder"</formula>
    </cfRule>
  </conditionalFormatting>
  <conditionalFormatting sqref="S238">
    <cfRule type="expression" dxfId="6520" priority="9" stopIfTrue="1">
      <formula>$D238="Select or Enter Other funder"</formula>
    </cfRule>
  </conditionalFormatting>
  <conditionalFormatting sqref="T238">
    <cfRule type="expression" dxfId="6519" priority="8" stopIfTrue="1">
      <formula>$D238="Select or Enter Other funder"</formula>
    </cfRule>
  </conditionalFormatting>
  <conditionalFormatting sqref="U238">
    <cfRule type="expression" dxfId="6518" priority="7" stopIfTrue="1">
      <formula>$D238="Select or Enter Other funder"</formula>
    </cfRule>
  </conditionalFormatting>
  <conditionalFormatting sqref="V236">
    <cfRule type="expression" dxfId="6517" priority="5" stopIfTrue="1">
      <formula>$Z$261&lt;21</formula>
    </cfRule>
  </conditionalFormatting>
  <conditionalFormatting sqref="V236">
    <cfRule type="expression" dxfId="6516" priority="6" stopIfTrue="1">
      <formula>$D236="Select or Enter Other funder"</formula>
    </cfRule>
  </conditionalFormatting>
  <conditionalFormatting sqref="V238">
    <cfRule type="expression" dxfId="6515" priority="3" stopIfTrue="1">
      <formula>$Z$261&lt;21</formula>
    </cfRule>
  </conditionalFormatting>
  <conditionalFormatting sqref="V238">
    <cfRule type="expression" dxfId="6514" priority="4" stopIfTrue="1">
      <formula>$D238="Select or Enter Other funder"</formula>
    </cfRule>
  </conditionalFormatting>
  <conditionalFormatting sqref="N249">
    <cfRule type="containsText" dxfId="6513" priority="2" stopIfTrue="1" operator="containsText" text="Select work type -">
      <formula>NOT(ISERROR(SEARCH("Select work type -",N249)))</formula>
    </cfRule>
  </conditionalFormatting>
  <conditionalFormatting sqref="N247">
    <cfRule type="containsText" dxfId="6512" priority="1" stopIfTrue="1" operator="containsText" text="Select work type -">
      <formula>NOT(ISERROR(SEARCH("Select work type -",N247)))</formula>
    </cfRule>
  </conditionalFormatting>
  <dataValidations count="6">
    <dataValidation type="list" allowBlank="1" showInputMessage="1" showErrorMessage="1" sqref="P37 P39 P41 P43 P45 P49 P51 P53 P55 P59 P61 P63 P65 P47 P57 P69 P71 P73 P75 P67 P79 P81 P83 P85 P77">
      <formula1>TASK</formula1>
    </dataValidation>
    <dataValidation type="list" allowBlank="1" showInputMessage="1" sqref="J11">
      <formula1>Year</formula1>
    </dataValidation>
    <dataValidation type="list" allowBlank="1" showInputMessage="1" showErrorMessage="1" sqref="N249 N251 N247">
      <formula1>NON_PROJECT_WORK</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6 N28 N24">
      <formula1>LEAVE</formula1>
    </dataValidation>
    <dataValidation type="list" allowBlank="1" showInputMessage="1" sqref="D11:E11">
      <formula1>Month</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4'!D11="December",  "January", VLOOKUP('Month 4'!D11,List!$B$3:$D$14,3,FALSE))</f>
        <v>November</v>
      </c>
      <c r="E11" s="158"/>
      <c r="F11" s="160"/>
      <c r="G11" s="32"/>
      <c r="H11" s="32" t="s">
        <v>95</v>
      </c>
      <c r="I11" s="33"/>
      <c r="J11" s="157">
        <f>IF('Month 4'!D11="December", 'Month 4'!J11+1, 'Month 4'!J11)</f>
        <v>2022</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44866</v>
      </c>
      <c r="S21" s="199">
        <f>DATE(YEAR(R21),MONTH(R21),DAY(R21)+7)</f>
        <v>44873</v>
      </c>
      <c r="T21" s="199">
        <f t="shared" ref="T21:V21" si="0">DATE(YEAR(S21),MONTH(S21),DAY(S21)+7)</f>
        <v>44880</v>
      </c>
      <c r="U21" s="199">
        <f t="shared" si="0"/>
        <v>44887</v>
      </c>
      <c r="V21" s="199">
        <f t="shared" si="0"/>
        <v>44894</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44872</v>
      </c>
      <c r="S22" s="199">
        <f>DATE(YEAR(S21),MONTH(S21),DAY(S21)+6)</f>
        <v>44879</v>
      </c>
      <c r="T22" s="199">
        <f>DATE(YEAR(T21),MONTH(T21),DAY(T21)+6)</f>
        <v>44886</v>
      </c>
      <c r="U22" s="199">
        <f>DATE(YEAR(U21),MONTH(U21),DAY(U21)+6)</f>
        <v>44893</v>
      </c>
      <c r="V22" s="199">
        <f>$Z$260</f>
        <v>44895</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44866</v>
      </c>
      <c r="S34" s="199">
        <f t="shared" ref="S34:V34" si="1">S$21</f>
        <v>44873</v>
      </c>
      <c r="T34" s="199">
        <f t="shared" si="1"/>
        <v>44880</v>
      </c>
      <c r="U34" s="199">
        <f t="shared" si="1"/>
        <v>44887</v>
      </c>
      <c r="V34" s="199">
        <f t="shared" si="1"/>
        <v>44894</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44872</v>
      </c>
      <c r="S35" s="199">
        <f t="shared" ref="S35:V35" si="2">S$22</f>
        <v>44879</v>
      </c>
      <c r="T35" s="199">
        <f t="shared" si="2"/>
        <v>44886</v>
      </c>
      <c r="U35" s="199">
        <f t="shared" si="2"/>
        <v>44893</v>
      </c>
      <c r="V35" s="199">
        <f t="shared" si="2"/>
        <v>44895</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44866</v>
      </c>
      <c r="S91" s="199">
        <f t="shared" ref="S91:V91" si="3">S$21</f>
        <v>44873</v>
      </c>
      <c r="T91" s="199">
        <f t="shared" si="3"/>
        <v>44880</v>
      </c>
      <c r="U91" s="199">
        <f t="shared" si="3"/>
        <v>44887</v>
      </c>
      <c r="V91" s="199">
        <f t="shared" si="3"/>
        <v>44894</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44872</v>
      </c>
      <c r="S92" s="199">
        <f t="shared" ref="S92:V92" si="4">S$22</f>
        <v>44879</v>
      </c>
      <c r="T92" s="199">
        <f t="shared" si="4"/>
        <v>44886</v>
      </c>
      <c r="U92" s="199">
        <f t="shared" si="4"/>
        <v>44893</v>
      </c>
      <c r="V92" s="199">
        <f t="shared" si="4"/>
        <v>44895</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44866</v>
      </c>
      <c r="S218" s="199">
        <f t="shared" ref="S218:V218" si="61">S$21</f>
        <v>44873</v>
      </c>
      <c r="T218" s="199">
        <f t="shared" si="61"/>
        <v>44880</v>
      </c>
      <c r="U218" s="199">
        <f t="shared" si="61"/>
        <v>44887</v>
      </c>
      <c r="V218" s="199">
        <f t="shared" si="61"/>
        <v>44894</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44872</v>
      </c>
      <c r="S219" s="199">
        <f t="shared" ref="S219:V219" si="62">S$22</f>
        <v>44879</v>
      </c>
      <c r="T219" s="199">
        <f t="shared" si="62"/>
        <v>44886</v>
      </c>
      <c r="U219" s="199">
        <f t="shared" si="62"/>
        <v>44893</v>
      </c>
      <c r="V219" s="199">
        <f t="shared" si="62"/>
        <v>44895</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44866</v>
      </c>
      <c r="S231" s="199">
        <f t="shared" ref="S231:V231" si="63">S$21</f>
        <v>44873</v>
      </c>
      <c r="T231" s="199">
        <f t="shared" si="63"/>
        <v>44880</v>
      </c>
      <c r="U231" s="199">
        <f t="shared" si="63"/>
        <v>44887</v>
      </c>
      <c r="V231" s="199">
        <f t="shared" si="63"/>
        <v>44894</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44872</v>
      </c>
      <c r="S232" s="199">
        <f t="shared" ref="S232:V232" si="64">S$22</f>
        <v>44879</v>
      </c>
      <c r="T232" s="199">
        <f t="shared" si="64"/>
        <v>44886</v>
      </c>
      <c r="U232" s="199">
        <f t="shared" si="64"/>
        <v>44893</v>
      </c>
      <c r="V232" s="199">
        <f t="shared" si="64"/>
        <v>44895</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44866</v>
      </c>
      <c r="S244" s="199">
        <f t="shared" ref="S244:V244" si="65">S$21</f>
        <v>44873</v>
      </c>
      <c r="T244" s="199">
        <f t="shared" si="65"/>
        <v>44880</v>
      </c>
      <c r="U244" s="199">
        <f t="shared" si="65"/>
        <v>44887</v>
      </c>
      <c r="V244" s="199">
        <f t="shared" si="65"/>
        <v>44894</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44872</v>
      </c>
      <c r="S245" s="199">
        <f t="shared" ref="S245:V245" si="66">S$22</f>
        <v>44879</v>
      </c>
      <c r="T245" s="199">
        <f t="shared" si="66"/>
        <v>44886</v>
      </c>
      <c r="U245" s="199">
        <f t="shared" si="66"/>
        <v>44893</v>
      </c>
      <c r="V245" s="199">
        <f t="shared" si="66"/>
        <v>44895</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44866</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44895</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22</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November</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2022</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November</v>
      </c>
      <c r="C293" s="146"/>
      <c r="D293" s="106">
        <f>J11</f>
        <v>2022</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6511" priority="86" stopIfTrue="1">
      <formula>$Z$261&lt;21</formula>
    </cfRule>
  </conditionalFormatting>
  <conditionalFormatting sqref="D184">
    <cfRule type="containsText" dxfId="6510" priority="813" stopIfTrue="1" operator="containsText" text="- Select EU funder -">
      <formula>NOT(ISERROR(SEARCH("- Select EU funder -",D184)))</formula>
    </cfRule>
  </conditionalFormatting>
  <conditionalFormatting sqref="D221">
    <cfRule type="containsText" dxfId="6509" priority="812" stopIfTrue="1" operator="containsText" text="Select or Enter US federal funder">
      <formula>NOT(ISERROR(SEARCH("Select or Enter US federal funder",D221)))</formula>
    </cfRule>
  </conditionalFormatting>
  <conditionalFormatting sqref="D223">
    <cfRule type="containsText" dxfId="6508" priority="811" stopIfTrue="1" operator="containsText" text="Select or Enter US federal funder">
      <formula>NOT(ISERROR(SEARCH("Select or Enter US federal funder",D223)))</formula>
    </cfRule>
  </conditionalFormatting>
  <conditionalFormatting sqref="D225">
    <cfRule type="containsText" dxfId="6507" priority="810" stopIfTrue="1" operator="containsText" text="Select or Enter US federal funder">
      <formula>NOT(ISERROR(SEARCH("Select or Enter US federal funder",D225)))</formula>
    </cfRule>
  </conditionalFormatting>
  <conditionalFormatting sqref="D238">
    <cfRule type="containsText" dxfId="6506" priority="809" stopIfTrue="1" operator="containsText" text="Select or Enter other funder">
      <formula>NOT(ISERROR(SEARCH("Select or Enter other funder",D238)))</formula>
    </cfRule>
  </conditionalFormatting>
  <conditionalFormatting sqref="D77">
    <cfRule type="containsText" dxfId="6505" priority="807" stopIfTrue="1" operator="containsText" text="- Select UKRI funder -">
      <formula>NOT(ISERROR(SEARCH("- Select UKRI funder -",D77)))</formula>
    </cfRule>
  </conditionalFormatting>
  <conditionalFormatting sqref="F77">
    <cfRule type="expression" dxfId="6504" priority="806" stopIfTrue="1">
      <formula>$D77="- Select UKRI funder -"</formula>
    </cfRule>
  </conditionalFormatting>
  <conditionalFormatting sqref="R26">
    <cfRule type="expression" dxfId="6503" priority="805">
      <formula>N26="- Select type of leave -"</formula>
    </cfRule>
  </conditionalFormatting>
  <conditionalFormatting sqref="S26">
    <cfRule type="expression" dxfId="6502" priority="804">
      <formula>N26="- Select type of leave -"</formula>
    </cfRule>
  </conditionalFormatting>
  <conditionalFormatting sqref="T26">
    <cfRule type="expression" dxfId="6501" priority="803">
      <formula>N26="- Select type of leave -"</formula>
    </cfRule>
  </conditionalFormatting>
  <conditionalFormatting sqref="U26">
    <cfRule type="expression" dxfId="6500" priority="802">
      <formula>N26="- Select type of leave -"</formula>
    </cfRule>
  </conditionalFormatting>
  <conditionalFormatting sqref="R28">
    <cfRule type="expression" dxfId="6499" priority="801">
      <formula>N28="- Select type of leave -"</formula>
    </cfRule>
  </conditionalFormatting>
  <conditionalFormatting sqref="S28">
    <cfRule type="expression" dxfId="6498" priority="800">
      <formula>N28="- Select type of leave -"</formula>
    </cfRule>
  </conditionalFormatting>
  <conditionalFormatting sqref="T28">
    <cfRule type="expression" dxfId="6497" priority="799">
      <formula>N28="- Select type of leave -"</formula>
    </cfRule>
  </conditionalFormatting>
  <conditionalFormatting sqref="U28">
    <cfRule type="expression" dxfId="6496" priority="798">
      <formula>N28="- Select type of leave -"</formula>
    </cfRule>
  </conditionalFormatting>
  <conditionalFormatting sqref="V28">
    <cfRule type="expression" dxfId="6495" priority="797">
      <formula>N28="- Select type of leave -"</formula>
    </cfRule>
  </conditionalFormatting>
  <conditionalFormatting sqref="R24">
    <cfRule type="expression" dxfId="6494" priority="796">
      <formula>N24="- Select type of leave -"</formula>
    </cfRule>
  </conditionalFormatting>
  <conditionalFormatting sqref="S24">
    <cfRule type="expression" dxfId="6493" priority="795">
      <formula>N24="- Select type of leave -"</formula>
    </cfRule>
  </conditionalFormatting>
  <conditionalFormatting sqref="T24">
    <cfRule type="expression" dxfId="6492" priority="794">
      <formula>N24="- Select type of leave -"</formula>
    </cfRule>
  </conditionalFormatting>
  <conditionalFormatting sqref="U24">
    <cfRule type="expression" dxfId="6491" priority="793">
      <formula>N24="- Select type of leave -"</formula>
    </cfRule>
  </conditionalFormatting>
  <conditionalFormatting sqref="V24">
    <cfRule type="expression" dxfId="6490" priority="792">
      <formula>N24="- Select type of leave -"</formula>
    </cfRule>
  </conditionalFormatting>
  <conditionalFormatting sqref="P26">
    <cfRule type="containsText" dxfId="6489" priority="790" operator="containsText" text="- Select type of leave -">
      <formula>NOT(ISERROR(SEARCH("- Select type of leave -",P26)))</formula>
    </cfRule>
  </conditionalFormatting>
  <conditionalFormatting sqref="O26">
    <cfRule type="containsText" dxfId="6488" priority="789" operator="containsText" text="- Select type of leave -">
      <formula>NOT(ISERROR(SEARCH("- Select type of leave -",O26)))</formula>
    </cfRule>
  </conditionalFormatting>
  <conditionalFormatting sqref="P24">
    <cfRule type="containsText" dxfId="6487" priority="788" operator="containsText" text="- Select type of leave -">
      <formula>NOT(ISERROR(SEARCH("- Select type of leave -",P24)))</formula>
    </cfRule>
  </conditionalFormatting>
  <conditionalFormatting sqref="O24">
    <cfRule type="containsText" dxfId="6486" priority="787" operator="containsText" text="- Select type of leave -">
      <formula>NOT(ISERROR(SEARCH("- Select type of leave -",O24)))</formula>
    </cfRule>
  </conditionalFormatting>
  <conditionalFormatting sqref="P28">
    <cfRule type="containsText" dxfId="6485" priority="786" operator="containsText" text="- Select type of leave -">
      <formula>NOT(ISERROR(SEARCH("- Select type of leave -",P28)))</formula>
    </cfRule>
  </conditionalFormatting>
  <conditionalFormatting sqref="O28">
    <cfRule type="containsText" dxfId="6484" priority="785" operator="containsText" text="- Select type of leave -">
      <formula>NOT(ISERROR(SEARCH("- Select type of leave -",O28)))</formula>
    </cfRule>
  </conditionalFormatting>
  <conditionalFormatting sqref="N37">
    <cfRule type="expression" dxfId="6483" priority="782" stopIfTrue="1">
      <formula>$D$37="- Select UKRI funder -"</formula>
    </cfRule>
  </conditionalFormatting>
  <conditionalFormatting sqref="N37">
    <cfRule type="notContainsBlanks" dxfId="6482" priority="783" stopIfTrue="1">
      <formula>LEN(TRIM(N37))&gt;0</formula>
    </cfRule>
  </conditionalFormatting>
  <conditionalFormatting sqref="N37">
    <cfRule type="expression" dxfId="6481" priority="784">
      <formula>$W37&gt;0</formula>
    </cfRule>
  </conditionalFormatting>
  <conditionalFormatting sqref="H77">
    <cfRule type="expression" dxfId="6480" priority="781" stopIfTrue="1">
      <formula>$D77="- Select UKRI funder -"</formula>
    </cfRule>
  </conditionalFormatting>
  <conditionalFormatting sqref="J77">
    <cfRule type="expression" dxfId="6479" priority="780" stopIfTrue="1">
      <formula>$D77="- Select UKRI funder -"</formula>
    </cfRule>
  </conditionalFormatting>
  <conditionalFormatting sqref="L77">
    <cfRule type="expression" dxfId="6478" priority="779" stopIfTrue="1">
      <formula>$D77="- Select UKRI funder -"</formula>
    </cfRule>
  </conditionalFormatting>
  <conditionalFormatting sqref="D67">
    <cfRule type="containsText" dxfId="6477" priority="778" stopIfTrue="1" operator="containsText" text="- Select UKRI funder -">
      <formula>NOT(ISERROR(SEARCH("- Select UKRI funder -",D67)))</formula>
    </cfRule>
  </conditionalFormatting>
  <conditionalFormatting sqref="D57">
    <cfRule type="containsText" dxfId="6476" priority="777" stopIfTrue="1" operator="containsText" text="- Select UKRI funder -">
      <formula>NOT(ISERROR(SEARCH("- Select UKRI funder -",D57)))</formula>
    </cfRule>
  </conditionalFormatting>
  <conditionalFormatting sqref="D47">
    <cfRule type="containsText" dxfId="6475" priority="776" stopIfTrue="1" operator="containsText" text="- Select UKRI funder -">
      <formula>NOT(ISERROR(SEARCH("- Select UKRI funder -",D47)))</formula>
    </cfRule>
  </conditionalFormatting>
  <conditionalFormatting sqref="D37">
    <cfRule type="containsText" dxfId="6474" priority="775" stopIfTrue="1" operator="containsText" text="- Select UKRI funder -">
      <formula>NOT(ISERROR(SEARCH("- Select UKRI funder -",D37)))</formula>
    </cfRule>
  </conditionalFormatting>
  <conditionalFormatting sqref="F67">
    <cfRule type="expression" dxfId="6473" priority="774" stopIfTrue="1">
      <formula>$D67="- Select UKRI funder -"</formula>
    </cfRule>
  </conditionalFormatting>
  <conditionalFormatting sqref="F57">
    <cfRule type="expression" dxfId="6472" priority="773" stopIfTrue="1">
      <formula>$D57="- Select UKRI funder -"</formula>
    </cfRule>
  </conditionalFormatting>
  <conditionalFormatting sqref="F47">
    <cfRule type="expression" dxfId="6471" priority="772" stopIfTrue="1">
      <formula>$D47="- Select UKRI funder -"</formula>
    </cfRule>
  </conditionalFormatting>
  <conditionalFormatting sqref="F37">
    <cfRule type="expression" dxfId="6470" priority="771" stopIfTrue="1">
      <formula>$D37="- Select UKRI funder -"</formula>
    </cfRule>
  </conditionalFormatting>
  <conditionalFormatting sqref="H37">
    <cfRule type="expression" dxfId="6469" priority="770" stopIfTrue="1">
      <formula>$D37="- Select UKRI funder -"</formula>
    </cfRule>
  </conditionalFormatting>
  <conditionalFormatting sqref="H47">
    <cfRule type="expression" dxfId="6468" priority="769" stopIfTrue="1">
      <formula>$D47="- Select UKRI funder -"</formula>
    </cfRule>
  </conditionalFormatting>
  <conditionalFormatting sqref="H57">
    <cfRule type="expression" dxfId="6467" priority="768" stopIfTrue="1">
      <formula>$D57="- Select UKRI funder -"</formula>
    </cfRule>
  </conditionalFormatting>
  <conditionalFormatting sqref="H67">
    <cfRule type="expression" dxfId="6466" priority="767" stopIfTrue="1">
      <formula>$D67="- Select UKRI funder -"</formula>
    </cfRule>
  </conditionalFormatting>
  <conditionalFormatting sqref="J67">
    <cfRule type="expression" dxfId="6465" priority="766" stopIfTrue="1">
      <formula>$D67="- Select UKRI funder -"</formula>
    </cfRule>
  </conditionalFormatting>
  <conditionalFormatting sqref="J57">
    <cfRule type="expression" dxfId="6464" priority="765" stopIfTrue="1">
      <formula>$D57="- Select UKRI funder -"</formula>
    </cfRule>
  </conditionalFormatting>
  <conditionalFormatting sqref="J47">
    <cfRule type="expression" dxfId="6463" priority="764" stopIfTrue="1">
      <formula>$D47="- Select UKRI funder -"</formula>
    </cfRule>
  </conditionalFormatting>
  <conditionalFormatting sqref="J37">
    <cfRule type="expression" dxfId="6462" priority="763" stopIfTrue="1">
      <formula>$D37="- Select UKRI funder -"</formula>
    </cfRule>
  </conditionalFormatting>
  <conditionalFormatting sqref="L37">
    <cfRule type="expression" dxfId="6461" priority="762" stopIfTrue="1">
      <formula>$D37="- Select UKRI funder -"</formula>
    </cfRule>
  </conditionalFormatting>
  <conditionalFormatting sqref="L47">
    <cfRule type="expression" dxfId="6460" priority="761" stopIfTrue="1">
      <formula>$D47="- Select UKRI funder -"</formula>
    </cfRule>
  </conditionalFormatting>
  <conditionalFormatting sqref="L57">
    <cfRule type="expression" dxfId="6459" priority="760" stopIfTrue="1">
      <formula>$D57="- Select UKRI funder -"</formula>
    </cfRule>
  </conditionalFormatting>
  <conditionalFormatting sqref="L67">
    <cfRule type="expression" dxfId="6458" priority="759" stopIfTrue="1">
      <formula>$D67="- Select UKRI funder -"</formula>
    </cfRule>
  </conditionalFormatting>
  <conditionalFormatting sqref="P37">
    <cfRule type="expression" dxfId="6457" priority="731" stopIfTrue="1">
      <formula>$D$37="- Select UKRI funder -"</formula>
    </cfRule>
    <cfRule type="notContainsBlanks" dxfId="6456" priority="758" stopIfTrue="1">
      <formula>LEN(TRIM(P37))&gt;0</formula>
    </cfRule>
  </conditionalFormatting>
  <conditionalFormatting sqref="F184">
    <cfRule type="expression" dxfId="6455" priority="757" stopIfTrue="1">
      <formula>$D184="- Select EU funder -"</formula>
    </cfRule>
  </conditionalFormatting>
  <conditionalFormatting sqref="H184">
    <cfRule type="expression" dxfId="6454" priority="756" stopIfTrue="1">
      <formula>$D184="- Select EU funder -"</formula>
    </cfRule>
  </conditionalFormatting>
  <conditionalFormatting sqref="J184">
    <cfRule type="expression" dxfId="6453" priority="755" stopIfTrue="1">
      <formula>$D184="- Select EU funder -"</formula>
    </cfRule>
  </conditionalFormatting>
  <conditionalFormatting sqref="L184">
    <cfRule type="expression" dxfId="6452" priority="754" stopIfTrue="1">
      <formula>$D184="- Select EU funder -"</formula>
    </cfRule>
  </conditionalFormatting>
  <conditionalFormatting sqref="D154">
    <cfRule type="containsText" dxfId="6451" priority="753" stopIfTrue="1" operator="containsText" text="- Select EU funder -">
      <formula>NOT(ISERROR(SEARCH("- Select EU funder -",D154)))</formula>
    </cfRule>
  </conditionalFormatting>
  <conditionalFormatting sqref="D124">
    <cfRule type="containsText" dxfId="6450" priority="752" stopIfTrue="1" operator="containsText" text="- Select EU funder -">
      <formula>NOT(ISERROR(SEARCH("- Select EU funder -",D124)))</formula>
    </cfRule>
  </conditionalFormatting>
  <conditionalFormatting sqref="D94">
    <cfRule type="containsText" dxfId="6449" priority="751" stopIfTrue="1" operator="containsText" text="- Select EU funder -">
      <formula>NOT(ISERROR(SEARCH("- Select EU funder -",D94)))</formula>
    </cfRule>
  </conditionalFormatting>
  <conditionalFormatting sqref="F94">
    <cfRule type="expression" dxfId="6448" priority="750" stopIfTrue="1">
      <formula>$D94="- Select EU funder -"</formula>
    </cfRule>
  </conditionalFormatting>
  <conditionalFormatting sqref="F124">
    <cfRule type="expression" dxfId="6447" priority="749" stopIfTrue="1">
      <formula>$D124="- Select EU funder -"</formula>
    </cfRule>
  </conditionalFormatting>
  <conditionalFormatting sqref="F154">
    <cfRule type="expression" dxfId="6446" priority="748" stopIfTrue="1">
      <formula>$D154="- Select EU funder -"</formula>
    </cfRule>
  </conditionalFormatting>
  <conditionalFormatting sqref="H94">
    <cfRule type="expression" dxfId="6445" priority="747" stopIfTrue="1">
      <formula>$D94="- Select EU funder -"</formula>
    </cfRule>
  </conditionalFormatting>
  <conditionalFormatting sqref="H124">
    <cfRule type="expression" dxfId="6444" priority="746" stopIfTrue="1">
      <formula>$D124="- Select EU funder -"</formula>
    </cfRule>
  </conditionalFormatting>
  <conditionalFormatting sqref="H154">
    <cfRule type="expression" dxfId="6443" priority="745" stopIfTrue="1">
      <formula>$D154="- Select EU funder -"</formula>
    </cfRule>
  </conditionalFormatting>
  <conditionalFormatting sqref="J94">
    <cfRule type="expression" dxfId="6442" priority="744" stopIfTrue="1">
      <formula>$D94="- Select EU funder -"</formula>
    </cfRule>
  </conditionalFormatting>
  <conditionalFormatting sqref="J124">
    <cfRule type="expression" dxfId="6441" priority="743" stopIfTrue="1">
      <formula>$D124="- Select EU funder -"</formula>
    </cfRule>
  </conditionalFormatting>
  <conditionalFormatting sqref="J154">
    <cfRule type="expression" dxfId="6440" priority="742" stopIfTrue="1">
      <formula>$D154="- Select EU funder -"</formula>
    </cfRule>
  </conditionalFormatting>
  <conditionalFormatting sqref="L94">
    <cfRule type="expression" dxfId="6439" priority="741" stopIfTrue="1">
      <formula>$D94="- Select EU funder -"</formula>
    </cfRule>
  </conditionalFormatting>
  <conditionalFormatting sqref="L124">
    <cfRule type="expression" dxfId="6438" priority="740" stopIfTrue="1">
      <formula>$D124="- Select EU funder -"</formula>
    </cfRule>
  </conditionalFormatting>
  <conditionalFormatting sqref="L154">
    <cfRule type="expression" dxfId="6437" priority="739" stopIfTrue="1">
      <formula>$D154="- Select EU funder -"</formula>
    </cfRule>
  </conditionalFormatting>
  <conditionalFormatting sqref="P47">
    <cfRule type="expression" dxfId="6436" priority="737" stopIfTrue="1">
      <formula>$D$47="- Select UKRI funder -"</formula>
    </cfRule>
    <cfRule type="notContainsBlanks" dxfId="6435" priority="738" stopIfTrue="1">
      <formula>LEN(TRIM(P47))&gt;0</formula>
    </cfRule>
  </conditionalFormatting>
  <conditionalFormatting sqref="P57">
    <cfRule type="expression" dxfId="6434" priority="735" stopIfTrue="1">
      <formula>$D$57="- Select UKRI funder -"</formula>
    </cfRule>
    <cfRule type="notContainsBlanks" dxfId="6433" priority="736" stopIfTrue="1">
      <formula>LEN(TRIM(P57))&gt;0</formula>
    </cfRule>
  </conditionalFormatting>
  <conditionalFormatting sqref="P67">
    <cfRule type="expression" dxfId="6432" priority="733" stopIfTrue="1">
      <formula>$D$67="- Select UKRI funder -"</formula>
    </cfRule>
    <cfRule type="notContainsBlanks" dxfId="6431" priority="734" stopIfTrue="1">
      <formula>LEN(TRIM(P67))&gt;0</formula>
    </cfRule>
  </conditionalFormatting>
  <conditionalFormatting sqref="P77">
    <cfRule type="expression" dxfId="6430" priority="732" stopIfTrue="1">
      <formula>$D$77="- Select UKRI funder -"</formula>
    </cfRule>
    <cfRule type="notContainsBlanks" dxfId="6429" priority="814" stopIfTrue="1">
      <formula>LEN(TRIM(P77))&gt;0</formula>
    </cfRule>
  </conditionalFormatting>
  <conditionalFormatting sqref="P79">
    <cfRule type="expression" dxfId="6428" priority="729" stopIfTrue="1">
      <formula>$D$77="- Select UKRI funder -"</formula>
    </cfRule>
    <cfRule type="notContainsBlanks" dxfId="6427" priority="730" stopIfTrue="1">
      <formula>LEN(TRIM(P79))&gt;0</formula>
    </cfRule>
  </conditionalFormatting>
  <conditionalFormatting sqref="P81">
    <cfRule type="expression" dxfId="6426" priority="727" stopIfTrue="1">
      <formula>$D$77="- Select UKRI funder -"</formula>
    </cfRule>
    <cfRule type="notContainsBlanks" dxfId="6425" priority="728" stopIfTrue="1">
      <formula>LEN(TRIM(P81))&gt;0</formula>
    </cfRule>
  </conditionalFormatting>
  <conditionalFormatting sqref="P83">
    <cfRule type="expression" dxfId="6424" priority="725" stopIfTrue="1">
      <formula>$D$77="- Select UKRI funder -"</formula>
    </cfRule>
    <cfRule type="notContainsBlanks" dxfId="6423" priority="726" stopIfTrue="1">
      <formula>LEN(TRIM(P83))&gt;0</formula>
    </cfRule>
  </conditionalFormatting>
  <conditionalFormatting sqref="P85">
    <cfRule type="expression" dxfId="6422" priority="723" stopIfTrue="1">
      <formula>$D$77="- Select UKRI funder -"</formula>
    </cfRule>
    <cfRule type="notContainsBlanks" dxfId="6421" priority="724" stopIfTrue="1">
      <formula>LEN(TRIM(P85))&gt;0</formula>
    </cfRule>
  </conditionalFormatting>
  <conditionalFormatting sqref="P69">
    <cfRule type="expression" dxfId="6420" priority="721" stopIfTrue="1">
      <formula>$D$67="- Select UKRI funder -"</formula>
    </cfRule>
    <cfRule type="notContainsBlanks" dxfId="6419" priority="722" stopIfTrue="1">
      <formula>LEN(TRIM(P69))&gt;0</formula>
    </cfRule>
  </conditionalFormatting>
  <conditionalFormatting sqref="P71">
    <cfRule type="expression" dxfId="6418" priority="719" stopIfTrue="1">
      <formula>$D$67="- Select UKRI funder -"</formula>
    </cfRule>
    <cfRule type="notContainsBlanks" dxfId="6417" priority="720" stopIfTrue="1">
      <formula>LEN(TRIM(P71))&gt;0</formula>
    </cfRule>
  </conditionalFormatting>
  <conditionalFormatting sqref="P73">
    <cfRule type="expression" dxfId="6416" priority="717" stopIfTrue="1">
      <formula>$D$67="- Select UKRI funder -"</formula>
    </cfRule>
    <cfRule type="notContainsBlanks" dxfId="6415" priority="718" stopIfTrue="1">
      <formula>LEN(TRIM(P73))&gt;0</formula>
    </cfRule>
  </conditionalFormatting>
  <conditionalFormatting sqref="P75">
    <cfRule type="expression" dxfId="6414" priority="715" stopIfTrue="1">
      <formula>$D$67="- Select UKRI funder -"</formula>
    </cfRule>
    <cfRule type="notContainsBlanks" dxfId="6413" priority="716" stopIfTrue="1">
      <formula>LEN(TRIM(P75))&gt;0</formula>
    </cfRule>
  </conditionalFormatting>
  <conditionalFormatting sqref="P59">
    <cfRule type="expression" dxfId="6412" priority="713" stopIfTrue="1">
      <formula>$D$57="- Select UKRI funder -"</formula>
    </cfRule>
    <cfRule type="notContainsBlanks" dxfId="6411" priority="714" stopIfTrue="1">
      <formula>LEN(TRIM(P59))&gt;0</formula>
    </cfRule>
  </conditionalFormatting>
  <conditionalFormatting sqref="P61">
    <cfRule type="expression" dxfId="6410" priority="711" stopIfTrue="1">
      <formula>$D$57="- Select UKRI funder -"</formula>
    </cfRule>
    <cfRule type="notContainsBlanks" dxfId="6409" priority="712" stopIfTrue="1">
      <formula>LEN(TRIM(P61))&gt;0</formula>
    </cfRule>
  </conditionalFormatting>
  <conditionalFormatting sqref="P63">
    <cfRule type="expression" dxfId="6408" priority="709" stopIfTrue="1">
      <formula>$D$57="- Select UKRI funder -"</formula>
    </cfRule>
    <cfRule type="notContainsBlanks" dxfId="6407" priority="710" stopIfTrue="1">
      <formula>LEN(TRIM(P63))&gt;0</formula>
    </cfRule>
  </conditionalFormatting>
  <conditionalFormatting sqref="P65">
    <cfRule type="expression" dxfId="6406" priority="707" stopIfTrue="1">
      <formula>$D$57="- Select UKRI funder -"</formula>
    </cfRule>
    <cfRule type="notContainsBlanks" dxfId="6405" priority="708" stopIfTrue="1">
      <formula>LEN(TRIM(P65))&gt;0</formula>
    </cfRule>
  </conditionalFormatting>
  <conditionalFormatting sqref="P49">
    <cfRule type="expression" dxfId="6404" priority="705" stopIfTrue="1">
      <formula>$D$47="- Select UKRI funder -"</formula>
    </cfRule>
    <cfRule type="notContainsBlanks" dxfId="6403" priority="706" stopIfTrue="1">
      <formula>LEN(TRIM(P49))&gt;0</formula>
    </cfRule>
  </conditionalFormatting>
  <conditionalFormatting sqref="P51">
    <cfRule type="expression" dxfId="6402" priority="703" stopIfTrue="1">
      <formula>$D$47="- Select UKRI funder -"</formula>
    </cfRule>
    <cfRule type="notContainsBlanks" dxfId="6401" priority="704" stopIfTrue="1">
      <formula>LEN(TRIM(P51))&gt;0</formula>
    </cfRule>
  </conditionalFormatting>
  <conditionalFormatting sqref="P53">
    <cfRule type="expression" dxfId="6400" priority="701" stopIfTrue="1">
      <formula>$D$47="- Select UKRI funder -"</formula>
    </cfRule>
    <cfRule type="notContainsBlanks" dxfId="6399" priority="702" stopIfTrue="1">
      <formula>LEN(TRIM(P53))&gt;0</formula>
    </cfRule>
  </conditionalFormatting>
  <conditionalFormatting sqref="P55">
    <cfRule type="expression" dxfId="6398" priority="699" stopIfTrue="1">
      <formula>$D$47="- Select UKRI funder -"</formula>
    </cfRule>
    <cfRule type="notContainsBlanks" dxfId="6397" priority="700" stopIfTrue="1">
      <formula>LEN(TRIM(P55))&gt;0</formula>
    </cfRule>
  </conditionalFormatting>
  <conditionalFormatting sqref="P39">
    <cfRule type="expression" dxfId="6396" priority="697" stopIfTrue="1">
      <formula>$D$37="- Select UKRI funder -"</formula>
    </cfRule>
    <cfRule type="notContainsBlanks" dxfId="6395" priority="698" stopIfTrue="1">
      <formula>LEN(TRIM(P39))&gt;0</formula>
    </cfRule>
  </conditionalFormatting>
  <conditionalFormatting sqref="P41">
    <cfRule type="expression" dxfId="6394" priority="695" stopIfTrue="1">
      <formula>$D$37="- Select UKRI funder -"</formula>
    </cfRule>
    <cfRule type="notContainsBlanks" dxfId="6393" priority="696" stopIfTrue="1">
      <formula>LEN(TRIM(P41))&gt;0</formula>
    </cfRule>
  </conditionalFormatting>
  <conditionalFormatting sqref="P43">
    <cfRule type="expression" dxfId="6392" priority="693" stopIfTrue="1">
      <formula>$D$37="- Select UKRI funder -"</formula>
    </cfRule>
    <cfRule type="notContainsBlanks" dxfId="6391" priority="694" stopIfTrue="1">
      <formula>LEN(TRIM(P43))&gt;0</formula>
    </cfRule>
  </conditionalFormatting>
  <conditionalFormatting sqref="P45">
    <cfRule type="expression" dxfId="6390" priority="691" stopIfTrue="1">
      <formula>$D$37="- Select UKRI funder -"</formula>
    </cfRule>
    <cfRule type="notContainsBlanks" dxfId="6389" priority="692" stopIfTrue="1">
      <formula>LEN(TRIM(P45))&gt;0</formula>
    </cfRule>
  </conditionalFormatting>
  <conditionalFormatting sqref="R47:V47">
    <cfRule type="expression" dxfId="6388" priority="791">
      <formula>$D$47="- Select UKRI funder -"</formula>
    </cfRule>
  </conditionalFormatting>
  <conditionalFormatting sqref="V49">
    <cfRule type="expression" dxfId="6387" priority="689" stopIfTrue="1">
      <formula>$Z$261&lt;21</formula>
    </cfRule>
  </conditionalFormatting>
  <conditionalFormatting sqref="R49:V49">
    <cfRule type="expression" dxfId="6386" priority="690">
      <formula>$D$47="- Select UKRI funder -"</formula>
    </cfRule>
  </conditionalFormatting>
  <conditionalFormatting sqref="V51">
    <cfRule type="expression" dxfId="6385" priority="687" stopIfTrue="1">
      <formula>$Z$261&lt;21</formula>
    </cfRule>
  </conditionalFormatting>
  <conditionalFormatting sqref="R51:V51">
    <cfRule type="expression" dxfId="6384" priority="688">
      <formula>$D$47="- Select UKRI funder -"</formula>
    </cfRule>
  </conditionalFormatting>
  <conditionalFormatting sqref="V53">
    <cfRule type="expression" dxfId="6383" priority="685" stopIfTrue="1">
      <formula>$Z$261&lt;21</formula>
    </cfRule>
  </conditionalFormatting>
  <conditionalFormatting sqref="R53:V53">
    <cfRule type="expression" dxfId="6382" priority="686">
      <formula>$D$47="- Select UKRI funder -"</formula>
    </cfRule>
  </conditionalFormatting>
  <conditionalFormatting sqref="V55">
    <cfRule type="expression" dxfId="6381" priority="683" stopIfTrue="1">
      <formula>$Z$261&lt;21</formula>
    </cfRule>
  </conditionalFormatting>
  <conditionalFormatting sqref="R55:V55">
    <cfRule type="expression" dxfId="6380" priority="684">
      <formula>$D$47="- Select UKRI funder -"</formula>
    </cfRule>
  </conditionalFormatting>
  <conditionalFormatting sqref="V37">
    <cfRule type="expression" dxfId="6379" priority="681" stopIfTrue="1">
      <formula>$Z$261&lt;21</formula>
    </cfRule>
  </conditionalFormatting>
  <conditionalFormatting sqref="R37:V37">
    <cfRule type="expression" dxfId="6378" priority="682">
      <formula>$D$37="- Select UKRI funder -"</formula>
    </cfRule>
  </conditionalFormatting>
  <conditionalFormatting sqref="V39">
    <cfRule type="expression" dxfId="6377" priority="679" stopIfTrue="1">
      <formula>$Z$261&lt;21</formula>
    </cfRule>
  </conditionalFormatting>
  <conditionalFormatting sqref="R39:V39">
    <cfRule type="expression" dxfId="6376" priority="680">
      <formula>$D$37="- Select UKRI funder -"</formula>
    </cfRule>
  </conditionalFormatting>
  <conditionalFormatting sqref="V41">
    <cfRule type="expression" dxfId="6375" priority="677" stopIfTrue="1">
      <formula>$Z$261&lt;21</formula>
    </cfRule>
  </conditionalFormatting>
  <conditionalFormatting sqref="R41:V41">
    <cfRule type="expression" dxfId="6374" priority="678">
      <formula>$D$37="- Select UKRI funder -"</formula>
    </cfRule>
  </conditionalFormatting>
  <conditionalFormatting sqref="V43">
    <cfRule type="expression" dxfId="6373" priority="675" stopIfTrue="1">
      <formula>$Z$261&lt;21</formula>
    </cfRule>
  </conditionalFormatting>
  <conditionalFormatting sqref="R43:V43">
    <cfRule type="expression" dxfId="6372" priority="676">
      <formula>$D$37="- Select UKRI funder -"</formula>
    </cfRule>
  </conditionalFormatting>
  <conditionalFormatting sqref="V45">
    <cfRule type="expression" dxfId="6371" priority="673" stopIfTrue="1">
      <formula>$Z$261&lt;21</formula>
    </cfRule>
  </conditionalFormatting>
  <conditionalFormatting sqref="R45:V45">
    <cfRule type="expression" dxfId="6370" priority="674">
      <formula>$D$37="- Select UKRI funder -"</formula>
    </cfRule>
  </conditionalFormatting>
  <conditionalFormatting sqref="V57">
    <cfRule type="expression" dxfId="6369" priority="671" stopIfTrue="1">
      <formula>$Z$261&lt;21</formula>
    </cfRule>
  </conditionalFormatting>
  <conditionalFormatting sqref="R57:V57">
    <cfRule type="expression" dxfId="6368" priority="672">
      <formula>$D$57="- Select UKRI funder -"</formula>
    </cfRule>
  </conditionalFormatting>
  <conditionalFormatting sqref="V59">
    <cfRule type="expression" dxfId="6367" priority="669" stopIfTrue="1">
      <formula>$Z$261&lt;21</formula>
    </cfRule>
  </conditionalFormatting>
  <conditionalFormatting sqref="R59:V59">
    <cfRule type="expression" dxfId="6366" priority="670">
      <formula>$D$57="- Select UKRI funder -"</formula>
    </cfRule>
  </conditionalFormatting>
  <conditionalFormatting sqref="V61">
    <cfRule type="expression" dxfId="6365" priority="667" stopIfTrue="1">
      <formula>$Z$261&lt;21</formula>
    </cfRule>
  </conditionalFormatting>
  <conditionalFormatting sqref="R61:V61">
    <cfRule type="expression" dxfId="6364" priority="668">
      <formula>$D$57="- Select UKRI funder -"</formula>
    </cfRule>
  </conditionalFormatting>
  <conditionalFormatting sqref="V63">
    <cfRule type="expression" dxfId="6363" priority="665" stopIfTrue="1">
      <formula>$Z$261&lt;21</formula>
    </cfRule>
  </conditionalFormatting>
  <conditionalFormatting sqref="R63:V63">
    <cfRule type="expression" dxfId="6362" priority="666">
      <formula>$D$57="- Select UKRI funder -"</formula>
    </cfRule>
  </conditionalFormatting>
  <conditionalFormatting sqref="V65">
    <cfRule type="expression" dxfId="6361" priority="663" stopIfTrue="1">
      <formula>$Z$261&lt;21</formula>
    </cfRule>
  </conditionalFormatting>
  <conditionalFormatting sqref="R65:V65">
    <cfRule type="expression" dxfId="6360" priority="664">
      <formula>$D$57="- Select UKRI funder -"</formula>
    </cfRule>
  </conditionalFormatting>
  <conditionalFormatting sqref="V67">
    <cfRule type="expression" dxfId="6359" priority="661" stopIfTrue="1">
      <formula>$Z$261&lt;21</formula>
    </cfRule>
  </conditionalFormatting>
  <conditionalFormatting sqref="R67:V67">
    <cfRule type="expression" dxfId="6358" priority="662">
      <formula>$D$67="- Select UKRI funder -"</formula>
    </cfRule>
  </conditionalFormatting>
  <conditionalFormatting sqref="V69">
    <cfRule type="expression" dxfId="6357" priority="659" stopIfTrue="1">
      <formula>$Z$261&lt;21</formula>
    </cfRule>
  </conditionalFormatting>
  <conditionalFormatting sqref="R69:V69">
    <cfRule type="expression" dxfId="6356" priority="660">
      <formula>$D$67="- Select UKRI funder -"</formula>
    </cfRule>
  </conditionalFormatting>
  <conditionalFormatting sqref="V71">
    <cfRule type="expression" dxfId="6355" priority="657" stopIfTrue="1">
      <formula>$Z$261&lt;21</formula>
    </cfRule>
  </conditionalFormatting>
  <conditionalFormatting sqref="R71:V71">
    <cfRule type="expression" dxfId="6354" priority="658">
      <formula>$D$67="- Select UKRI funder -"</formula>
    </cfRule>
  </conditionalFormatting>
  <conditionalFormatting sqref="V73">
    <cfRule type="expression" dxfId="6353" priority="655" stopIfTrue="1">
      <formula>$Z$261&lt;21</formula>
    </cfRule>
  </conditionalFormatting>
  <conditionalFormatting sqref="R73:V73">
    <cfRule type="expression" dxfId="6352" priority="656">
      <formula>$D$67="- Select UKRI funder -"</formula>
    </cfRule>
  </conditionalFormatting>
  <conditionalFormatting sqref="V75">
    <cfRule type="expression" dxfId="6351" priority="653" stopIfTrue="1">
      <formula>$Z$261&lt;21</formula>
    </cfRule>
  </conditionalFormatting>
  <conditionalFormatting sqref="R75:V75">
    <cfRule type="expression" dxfId="6350" priority="654">
      <formula>$D$67="- Select UKRI funder -"</formula>
    </cfRule>
  </conditionalFormatting>
  <conditionalFormatting sqref="V77">
    <cfRule type="expression" dxfId="6349" priority="651" stopIfTrue="1">
      <formula>$Z$261&lt;21</formula>
    </cfRule>
  </conditionalFormatting>
  <conditionalFormatting sqref="R77:V77">
    <cfRule type="expression" dxfId="6348" priority="652">
      <formula>$D$77="- Select UKRI funder -"</formula>
    </cfRule>
  </conditionalFormatting>
  <conditionalFormatting sqref="V79">
    <cfRule type="expression" dxfId="6347" priority="649" stopIfTrue="1">
      <formula>$Z$261&lt;21</formula>
    </cfRule>
  </conditionalFormatting>
  <conditionalFormatting sqref="R79:V79">
    <cfRule type="expression" dxfId="6346" priority="650">
      <formula>$D$77="- Select UKRI funder -"</formula>
    </cfRule>
  </conditionalFormatting>
  <conditionalFormatting sqref="V81">
    <cfRule type="expression" dxfId="6345" priority="647" stopIfTrue="1">
      <formula>$Z$261&lt;21</formula>
    </cfRule>
  </conditionalFormatting>
  <conditionalFormatting sqref="R81:V81">
    <cfRule type="expression" dxfId="6344" priority="648">
      <formula>$D$77="- Select UKRI funder -"</formula>
    </cfRule>
  </conditionalFormatting>
  <conditionalFormatting sqref="V83">
    <cfRule type="expression" dxfId="6343" priority="645" stopIfTrue="1">
      <formula>$Z$261&lt;21</formula>
    </cfRule>
  </conditionalFormatting>
  <conditionalFormatting sqref="R83:V83">
    <cfRule type="expression" dxfId="6342" priority="646">
      <formula>$D$77="- Select UKRI funder -"</formula>
    </cfRule>
  </conditionalFormatting>
  <conditionalFormatting sqref="V85">
    <cfRule type="expression" dxfId="6341" priority="643" stopIfTrue="1">
      <formula>$Z$261&lt;21</formula>
    </cfRule>
  </conditionalFormatting>
  <conditionalFormatting sqref="R85:V85">
    <cfRule type="expression" dxfId="6340" priority="644">
      <formula>$D$77="- Select UKRI funder -"</formula>
    </cfRule>
  </conditionalFormatting>
  <conditionalFormatting sqref="V94">
    <cfRule type="expression" dxfId="6339" priority="641" stopIfTrue="1">
      <formula>$Z$261&lt;21</formula>
    </cfRule>
  </conditionalFormatting>
  <conditionalFormatting sqref="R94:V94">
    <cfRule type="expression" dxfId="6338" priority="642">
      <formula>$D$94="- Select EU funder -"</formula>
    </cfRule>
  </conditionalFormatting>
  <conditionalFormatting sqref="Y37:Y258">
    <cfRule type="cellIs" dxfId="6337" priority="639" operator="greaterThan">
      <formula>$W37</formula>
    </cfRule>
    <cfRule type="cellIs" dxfId="6336" priority="640" operator="lessThan">
      <formula>$W37</formula>
    </cfRule>
  </conditionalFormatting>
  <conditionalFormatting sqref="N39">
    <cfRule type="expression" dxfId="6335" priority="636" stopIfTrue="1">
      <formula>$D$37="- Select UKRI funder -"</formula>
    </cfRule>
  </conditionalFormatting>
  <conditionalFormatting sqref="N39">
    <cfRule type="notContainsBlanks" dxfId="6334" priority="637" stopIfTrue="1">
      <formula>LEN(TRIM(N39))&gt;0</formula>
    </cfRule>
  </conditionalFormatting>
  <conditionalFormatting sqref="N39">
    <cfRule type="expression" dxfId="6333" priority="638">
      <formula>$W39&gt;0</formula>
    </cfRule>
  </conditionalFormatting>
  <conditionalFormatting sqref="N41">
    <cfRule type="expression" dxfId="6332" priority="633" stopIfTrue="1">
      <formula>$D$37="- Select UKRI funder -"</formula>
    </cfRule>
  </conditionalFormatting>
  <conditionalFormatting sqref="N41">
    <cfRule type="notContainsBlanks" dxfId="6331" priority="634" stopIfTrue="1">
      <formula>LEN(TRIM(N41))&gt;0</formula>
    </cfRule>
  </conditionalFormatting>
  <conditionalFormatting sqref="N41">
    <cfRule type="expression" dxfId="6330" priority="635">
      <formula>$W41&gt;0</formula>
    </cfRule>
  </conditionalFormatting>
  <conditionalFormatting sqref="N43">
    <cfRule type="expression" dxfId="6329" priority="630" stopIfTrue="1">
      <formula>$D$37="- Select UKRI funder -"</formula>
    </cfRule>
  </conditionalFormatting>
  <conditionalFormatting sqref="N43">
    <cfRule type="notContainsBlanks" dxfId="6328" priority="631" stopIfTrue="1">
      <formula>LEN(TRIM(N43))&gt;0</formula>
    </cfRule>
  </conditionalFormatting>
  <conditionalFormatting sqref="N43">
    <cfRule type="expression" dxfId="6327" priority="632">
      <formula>$W43&gt;0</formula>
    </cfRule>
  </conditionalFormatting>
  <conditionalFormatting sqref="N45">
    <cfRule type="expression" dxfId="6326" priority="627" stopIfTrue="1">
      <formula>$D$37="- Select UKRI funder -"</formula>
    </cfRule>
  </conditionalFormatting>
  <conditionalFormatting sqref="N45">
    <cfRule type="notContainsBlanks" dxfId="6325" priority="628" stopIfTrue="1">
      <formula>LEN(TRIM(N45))&gt;0</formula>
    </cfRule>
  </conditionalFormatting>
  <conditionalFormatting sqref="N45">
    <cfRule type="expression" dxfId="6324" priority="629">
      <formula>$W45&gt;0</formula>
    </cfRule>
  </conditionalFormatting>
  <conditionalFormatting sqref="N47">
    <cfRule type="expression" dxfId="6323" priority="624" stopIfTrue="1">
      <formula>$D$47="- Select UKRI funder -"</formula>
    </cfRule>
  </conditionalFormatting>
  <conditionalFormatting sqref="N47">
    <cfRule type="notContainsBlanks" dxfId="6322" priority="625" stopIfTrue="1">
      <formula>LEN(TRIM(N47))&gt;0</formula>
    </cfRule>
  </conditionalFormatting>
  <conditionalFormatting sqref="N47">
    <cfRule type="expression" dxfId="6321" priority="626">
      <formula>$W47&gt;0</formula>
    </cfRule>
  </conditionalFormatting>
  <conditionalFormatting sqref="N49">
    <cfRule type="expression" dxfId="6320" priority="621" stopIfTrue="1">
      <formula>$D$47="- Select UKRI funder -"</formula>
    </cfRule>
  </conditionalFormatting>
  <conditionalFormatting sqref="N49">
    <cfRule type="notContainsBlanks" dxfId="6319" priority="622" stopIfTrue="1">
      <formula>LEN(TRIM(N49))&gt;0</formula>
    </cfRule>
  </conditionalFormatting>
  <conditionalFormatting sqref="N49">
    <cfRule type="expression" dxfId="6318" priority="623">
      <formula>$W49&gt;0</formula>
    </cfRule>
  </conditionalFormatting>
  <conditionalFormatting sqref="N51">
    <cfRule type="expression" dxfId="6317" priority="618" stopIfTrue="1">
      <formula>$D$47="- Select UKRI funder -"</formula>
    </cfRule>
  </conditionalFormatting>
  <conditionalFormatting sqref="N51">
    <cfRule type="notContainsBlanks" dxfId="6316" priority="619" stopIfTrue="1">
      <formula>LEN(TRIM(N51))&gt;0</formula>
    </cfRule>
  </conditionalFormatting>
  <conditionalFormatting sqref="N51">
    <cfRule type="expression" dxfId="6315" priority="620">
      <formula>$W51&gt;0</formula>
    </cfRule>
  </conditionalFormatting>
  <conditionalFormatting sqref="N53">
    <cfRule type="expression" dxfId="6314" priority="615" stopIfTrue="1">
      <formula>$D$47="- Select UKRI funder -"</formula>
    </cfRule>
  </conditionalFormatting>
  <conditionalFormatting sqref="N53">
    <cfRule type="notContainsBlanks" dxfId="6313" priority="616" stopIfTrue="1">
      <formula>LEN(TRIM(N53))&gt;0</formula>
    </cfRule>
  </conditionalFormatting>
  <conditionalFormatting sqref="N53">
    <cfRule type="expression" dxfId="6312" priority="617">
      <formula>$W53&gt;0</formula>
    </cfRule>
  </conditionalFormatting>
  <conditionalFormatting sqref="N55">
    <cfRule type="expression" dxfId="6311" priority="612" stopIfTrue="1">
      <formula>$D$47="- Select UKRI funder -"</formula>
    </cfRule>
  </conditionalFormatting>
  <conditionalFormatting sqref="N55">
    <cfRule type="notContainsBlanks" dxfId="6310" priority="613" stopIfTrue="1">
      <formula>LEN(TRIM(N55))&gt;0</formula>
    </cfRule>
  </conditionalFormatting>
  <conditionalFormatting sqref="N55">
    <cfRule type="expression" dxfId="6309" priority="614">
      <formula>$W55&gt;0</formula>
    </cfRule>
  </conditionalFormatting>
  <conditionalFormatting sqref="N57">
    <cfRule type="expression" dxfId="6308" priority="609" stopIfTrue="1">
      <formula>$D$57="- Select UKRI funder -"</formula>
    </cfRule>
  </conditionalFormatting>
  <conditionalFormatting sqref="N57">
    <cfRule type="notContainsBlanks" dxfId="6307" priority="610" stopIfTrue="1">
      <formula>LEN(TRIM(N57))&gt;0</formula>
    </cfRule>
  </conditionalFormatting>
  <conditionalFormatting sqref="N57">
    <cfRule type="expression" dxfId="6306" priority="611">
      <formula>$W57&gt;0</formula>
    </cfRule>
  </conditionalFormatting>
  <conditionalFormatting sqref="N59">
    <cfRule type="expression" dxfId="6305" priority="606" stopIfTrue="1">
      <formula>$D$57="- Select UKRI funder -"</formula>
    </cfRule>
  </conditionalFormatting>
  <conditionalFormatting sqref="N59">
    <cfRule type="notContainsBlanks" dxfId="6304" priority="607" stopIfTrue="1">
      <formula>LEN(TRIM(N59))&gt;0</formula>
    </cfRule>
  </conditionalFormatting>
  <conditionalFormatting sqref="N59">
    <cfRule type="expression" dxfId="6303" priority="608">
      <formula>$W59&gt;0</formula>
    </cfRule>
  </conditionalFormatting>
  <conditionalFormatting sqref="N61">
    <cfRule type="expression" dxfId="6302" priority="603" stopIfTrue="1">
      <formula>$D$57="- Select UKRI funder -"</formula>
    </cfRule>
  </conditionalFormatting>
  <conditionalFormatting sqref="N61">
    <cfRule type="notContainsBlanks" dxfId="6301" priority="604" stopIfTrue="1">
      <formula>LEN(TRIM(N61))&gt;0</formula>
    </cfRule>
  </conditionalFormatting>
  <conditionalFormatting sqref="N61">
    <cfRule type="expression" dxfId="6300" priority="605">
      <formula>$W61&gt;0</formula>
    </cfRule>
  </conditionalFormatting>
  <conditionalFormatting sqref="N63">
    <cfRule type="expression" dxfId="6299" priority="600" stopIfTrue="1">
      <formula>$D$57="- Select UKRI funder -"</formula>
    </cfRule>
  </conditionalFormatting>
  <conditionalFormatting sqref="N63">
    <cfRule type="notContainsBlanks" dxfId="6298" priority="601" stopIfTrue="1">
      <formula>LEN(TRIM(N63))&gt;0</formula>
    </cfRule>
  </conditionalFormatting>
  <conditionalFormatting sqref="N63">
    <cfRule type="expression" dxfId="6297" priority="602">
      <formula>$W63&gt;0</formula>
    </cfRule>
  </conditionalFormatting>
  <conditionalFormatting sqref="N65">
    <cfRule type="expression" dxfId="6296" priority="597" stopIfTrue="1">
      <formula>$D$57="- Select UKRI funder -"</formula>
    </cfRule>
  </conditionalFormatting>
  <conditionalFormatting sqref="N65">
    <cfRule type="notContainsBlanks" dxfId="6295" priority="598" stopIfTrue="1">
      <formula>LEN(TRIM(N65))&gt;0</formula>
    </cfRule>
  </conditionalFormatting>
  <conditionalFormatting sqref="N65">
    <cfRule type="expression" dxfId="6294" priority="599">
      <formula>$W65&gt;0</formula>
    </cfRule>
  </conditionalFormatting>
  <conditionalFormatting sqref="N67">
    <cfRule type="expression" dxfId="6293" priority="594" stopIfTrue="1">
      <formula>$D$67="- Select UKRI funder -"</formula>
    </cfRule>
  </conditionalFormatting>
  <conditionalFormatting sqref="N67">
    <cfRule type="notContainsBlanks" dxfId="6292" priority="595" stopIfTrue="1">
      <formula>LEN(TRIM(N67))&gt;0</formula>
    </cfRule>
  </conditionalFormatting>
  <conditionalFormatting sqref="N67">
    <cfRule type="expression" dxfId="6291" priority="596">
      <formula>$W67&gt;0</formula>
    </cfRule>
  </conditionalFormatting>
  <conditionalFormatting sqref="N69">
    <cfRule type="expression" dxfId="6290" priority="591" stopIfTrue="1">
      <formula>$D$67="- Select UKRI funder -"</formula>
    </cfRule>
  </conditionalFormatting>
  <conditionalFormatting sqref="N69">
    <cfRule type="notContainsBlanks" dxfId="6289" priority="592" stopIfTrue="1">
      <formula>LEN(TRIM(N69))&gt;0</formula>
    </cfRule>
  </conditionalFormatting>
  <conditionalFormatting sqref="N69">
    <cfRule type="expression" dxfId="6288" priority="593">
      <formula>$W69&gt;0</formula>
    </cfRule>
  </conditionalFormatting>
  <conditionalFormatting sqref="N71">
    <cfRule type="expression" dxfId="6287" priority="588" stopIfTrue="1">
      <formula>$D$67="- Select UKRI funder -"</formula>
    </cfRule>
  </conditionalFormatting>
  <conditionalFormatting sqref="N71">
    <cfRule type="notContainsBlanks" dxfId="6286" priority="589" stopIfTrue="1">
      <formula>LEN(TRIM(N71))&gt;0</formula>
    </cfRule>
  </conditionalFormatting>
  <conditionalFormatting sqref="N71">
    <cfRule type="expression" dxfId="6285" priority="590">
      <formula>$W71&gt;0</formula>
    </cfRule>
  </conditionalFormatting>
  <conditionalFormatting sqref="N73">
    <cfRule type="expression" dxfId="6284" priority="585" stopIfTrue="1">
      <formula>$D$67="- Select UKRI funder -"</formula>
    </cfRule>
  </conditionalFormatting>
  <conditionalFormatting sqref="N73">
    <cfRule type="notContainsBlanks" dxfId="6283" priority="586" stopIfTrue="1">
      <formula>LEN(TRIM(N73))&gt;0</formula>
    </cfRule>
  </conditionalFormatting>
  <conditionalFormatting sqref="N73">
    <cfRule type="expression" dxfId="6282" priority="587">
      <formula>$W73&gt;0</formula>
    </cfRule>
  </conditionalFormatting>
  <conditionalFormatting sqref="N75">
    <cfRule type="expression" dxfId="6281" priority="582" stopIfTrue="1">
      <formula>$D$67="- Select UKRI funder -"</formula>
    </cfRule>
  </conditionalFormatting>
  <conditionalFormatting sqref="N75">
    <cfRule type="notContainsBlanks" dxfId="6280" priority="583" stopIfTrue="1">
      <formula>LEN(TRIM(N75))&gt;0</formula>
    </cfRule>
  </conditionalFormatting>
  <conditionalFormatting sqref="N75">
    <cfRule type="expression" dxfId="6279" priority="584">
      <formula>$W75&gt;0</formula>
    </cfRule>
  </conditionalFormatting>
  <conditionalFormatting sqref="N77">
    <cfRule type="expression" dxfId="6278" priority="579" stopIfTrue="1">
      <formula>$D$77="- Select UKRI funder -"</formula>
    </cfRule>
  </conditionalFormatting>
  <conditionalFormatting sqref="N77">
    <cfRule type="notContainsBlanks" dxfId="6277" priority="580" stopIfTrue="1">
      <formula>LEN(TRIM(N77))&gt;0</formula>
    </cfRule>
  </conditionalFormatting>
  <conditionalFormatting sqref="N77">
    <cfRule type="expression" dxfId="6276" priority="581">
      <formula>$W77&gt;0</formula>
    </cfRule>
  </conditionalFormatting>
  <conditionalFormatting sqref="N79">
    <cfRule type="expression" dxfId="6275" priority="576" stopIfTrue="1">
      <formula>$D$77="- Select UKRI funder -"</formula>
    </cfRule>
  </conditionalFormatting>
  <conditionalFormatting sqref="N79">
    <cfRule type="notContainsBlanks" dxfId="6274" priority="577" stopIfTrue="1">
      <formula>LEN(TRIM(N79))&gt;0</formula>
    </cfRule>
  </conditionalFormatting>
  <conditionalFormatting sqref="N79">
    <cfRule type="expression" dxfId="6273" priority="578">
      <formula>$W79&gt;0</formula>
    </cfRule>
  </conditionalFormatting>
  <conditionalFormatting sqref="N81">
    <cfRule type="expression" dxfId="6272" priority="573" stopIfTrue="1">
      <formula>$D$77="- Select UKRI funder -"</formula>
    </cfRule>
  </conditionalFormatting>
  <conditionalFormatting sqref="N81">
    <cfRule type="notContainsBlanks" dxfId="6271" priority="574" stopIfTrue="1">
      <formula>LEN(TRIM(N81))&gt;0</formula>
    </cfRule>
  </conditionalFormatting>
  <conditionalFormatting sqref="N81">
    <cfRule type="expression" dxfId="6270" priority="575">
      <formula>$W81&gt;0</formula>
    </cfRule>
  </conditionalFormatting>
  <conditionalFormatting sqref="N83">
    <cfRule type="expression" dxfId="6269" priority="570" stopIfTrue="1">
      <formula>$D$77="- Select UKRI funder -"</formula>
    </cfRule>
  </conditionalFormatting>
  <conditionalFormatting sqref="N83">
    <cfRule type="notContainsBlanks" dxfId="6268" priority="571" stopIfTrue="1">
      <formula>LEN(TRIM(N83))&gt;0</formula>
    </cfRule>
  </conditionalFormatting>
  <conditionalFormatting sqref="N83">
    <cfRule type="expression" dxfId="6267" priority="572">
      <formula>$W83&gt;0</formula>
    </cfRule>
  </conditionalFormatting>
  <conditionalFormatting sqref="N85">
    <cfRule type="expression" dxfId="6266" priority="567" stopIfTrue="1">
      <formula>$D$77="- Select UKRI funder -"</formula>
    </cfRule>
  </conditionalFormatting>
  <conditionalFormatting sqref="N85">
    <cfRule type="notContainsBlanks" dxfId="6265" priority="568" stopIfTrue="1">
      <formula>LEN(TRIM(N85))&gt;0</formula>
    </cfRule>
  </conditionalFormatting>
  <conditionalFormatting sqref="N85">
    <cfRule type="expression" dxfId="6264" priority="569">
      <formula>$W85&gt;0</formula>
    </cfRule>
  </conditionalFormatting>
  <conditionalFormatting sqref="V96">
    <cfRule type="expression" dxfId="6263" priority="565" stopIfTrue="1">
      <formula>$Z$261&lt;21</formula>
    </cfRule>
  </conditionalFormatting>
  <conditionalFormatting sqref="R96:V96">
    <cfRule type="expression" dxfId="6262" priority="566">
      <formula>$D$94="- Select EU funder -"</formula>
    </cfRule>
  </conditionalFormatting>
  <conditionalFormatting sqref="V98">
    <cfRule type="expression" dxfId="6261" priority="563" stopIfTrue="1">
      <formula>$Z$261&lt;21</formula>
    </cfRule>
  </conditionalFormatting>
  <conditionalFormatting sqref="R98:V98">
    <cfRule type="expression" dxfId="6260" priority="564">
      <formula>$D$94="- Select EU funder -"</formula>
    </cfRule>
  </conditionalFormatting>
  <conditionalFormatting sqref="V100">
    <cfRule type="expression" dxfId="6259" priority="561" stopIfTrue="1">
      <formula>$Z$261&lt;21</formula>
    </cfRule>
  </conditionalFormatting>
  <conditionalFormatting sqref="R100:V100">
    <cfRule type="expression" dxfId="6258" priority="562">
      <formula>$D$94="- Select EU funder -"</formula>
    </cfRule>
  </conditionalFormatting>
  <conditionalFormatting sqref="V102">
    <cfRule type="expression" dxfId="6257" priority="559" stopIfTrue="1">
      <formula>$Z$261&lt;21</formula>
    </cfRule>
  </conditionalFormatting>
  <conditionalFormatting sqref="R102:V102">
    <cfRule type="expression" dxfId="6256" priority="560">
      <formula>$D$94="- Select EU funder -"</formula>
    </cfRule>
  </conditionalFormatting>
  <conditionalFormatting sqref="V104">
    <cfRule type="expression" dxfId="6255" priority="557" stopIfTrue="1">
      <formula>$Z$261&lt;21</formula>
    </cfRule>
  </conditionalFormatting>
  <conditionalFormatting sqref="R104:V104">
    <cfRule type="expression" dxfId="6254" priority="558">
      <formula>$D$94="- Select EU funder -"</formula>
    </cfRule>
  </conditionalFormatting>
  <conditionalFormatting sqref="V106">
    <cfRule type="expression" dxfId="6253" priority="555" stopIfTrue="1">
      <formula>$Z$261&lt;21</formula>
    </cfRule>
  </conditionalFormatting>
  <conditionalFormatting sqref="R106:V106">
    <cfRule type="expression" dxfId="6252" priority="556">
      <formula>$D$94="- Select EU funder -"</formula>
    </cfRule>
  </conditionalFormatting>
  <conditionalFormatting sqref="V108">
    <cfRule type="expression" dxfId="6251" priority="553" stopIfTrue="1">
      <formula>$Z$261&lt;21</formula>
    </cfRule>
  </conditionalFormatting>
  <conditionalFormatting sqref="R108:V108">
    <cfRule type="expression" dxfId="6250" priority="554">
      <formula>$D$94="- Select EU funder -"</formula>
    </cfRule>
  </conditionalFormatting>
  <conditionalFormatting sqref="V110">
    <cfRule type="expression" dxfId="6249" priority="551" stopIfTrue="1">
      <formula>$Z$261&lt;21</formula>
    </cfRule>
  </conditionalFormatting>
  <conditionalFormatting sqref="R110:V110">
    <cfRule type="expression" dxfId="6248" priority="552">
      <formula>$D$94="- Select EU funder -"</formula>
    </cfRule>
  </conditionalFormatting>
  <conditionalFormatting sqref="V112">
    <cfRule type="expression" dxfId="6247" priority="549" stopIfTrue="1">
      <formula>$Z$261&lt;21</formula>
    </cfRule>
  </conditionalFormatting>
  <conditionalFormatting sqref="R112:V112">
    <cfRule type="expression" dxfId="6246" priority="550">
      <formula>$D$94="- Select EU funder -"</formula>
    </cfRule>
  </conditionalFormatting>
  <conditionalFormatting sqref="V114">
    <cfRule type="expression" dxfId="6245" priority="547" stopIfTrue="1">
      <formula>$Z$261&lt;21</formula>
    </cfRule>
  </conditionalFormatting>
  <conditionalFormatting sqref="R114:V114">
    <cfRule type="expression" dxfId="6244" priority="548">
      <formula>$D$94="- Select EU funder -"</formula>
    </cfRule>
  </conditionalFormatting>
  <conditionalFormatting sqref="V116">
    <cfRule type="expression" dxfId="6243" priority="545" stopIfTrue="1">
      <formula>$Z$261&lt;21</formula>
    </cfRule>
  </conditionalFormatting>
  <conditionalFormatting sqref="R116:V116">
    <cfRule type="expression" dxfId="6242" priority="546">
      <formula>$D$94="- Select EU funder -"</formula>
    </cfRule>
  </conditionalFormatting>
  <conditionalFormatting sqref="V118">
    <cfRule type="expression" dxfId="6241" priority="543" stopIfTrue="1">
      <formula>$Z$261&lt;21</formula>
    </cfRule>
  </conditionalFormatting>
  <conditionalFormatting sqref="R118:V118">
    <cfRule type="expression" dxfId="6240" priority="544">
      <formula>$D$94="- Select EU funder -"</formula>
    </cfRule>
  </conditionalFormatting>
  <conditionalFormatting sqref="V120">
    <cfRule type="expression" dxfId="6239" priority="541" stopIfTrue="1">
      <formula>$Z$261&lt;21</formula>
    </cfRule>
  </conditionalFormatting>
  <conditionalFormatting sqref="R120:V120">
    <cfRule type="expression" dxfId="6238" priority="542">
      <formula>$D$94="- Select EU funder -"</formula>
    </cfRule>
  </conditionalFormatting>
  <conditionalFormatting sqref="V122">
    <cfRule type="expression" dxfId="6237" priority="539" stopIfTrue="1">
      <formula>$Z$261&lt;21</formula>
    </cfRule>
  </conditionalFormatting>
  <conditionalFormatting sqref="R122:V122">
    <cfRule type="expression" dxfId="6236" priority="540">
      <formula>$D$94="- Select EU funder -"</formula>
    </cfRule>
  </conditionalFormatting>
  <conditionalFormatting sqref="V124">
    <cfRule type="expression" dxfId="6235" priority="537" stopIfTrue="1">
      <formula>$Z$261&lt;21</formula>
    </cfRule>
  </conditionalFormatting>
  <conditionalFormatting sqref="R124:V124">
    <cfRule type="expression" dxfId="6234" priority="538">
      <formula>$D$124="- Select EU funder -"</formula>
    </cfRule>
  </conditionalFormatting>
  <conditionalFormatting sqref="V126">
    <cfRule type="expression" dxfId="6233" priority="535" stopIfTrue="1">
      <formula>$Z$261&lt;21</formula>
    </cfRule>
  </conditionalFormatting>
  <conditionalFormatting sqref="R126:V126">
    <cfRule type="expression" dxfId="6232" priority="536">
      <formula>$D$124="- Select EU funder -"</formula>
    </cfRule>
  </conditionalFormatting>
  <conditionalFormatting sqref="V128">
    <cfRule type="expression" dxfId="6231" priority="533" stopIfTrue="1">
      <formula>$Z$261&lt;21</formula>
    </cfRule>
  </conditionalFormatting>
  <conditionalFormatting sqref="R128:V128">
    <cfRule type="expression" dxfId="6230" priority="534">
      <formula>$D$124="- Select EU funder -"</formula>
    </cfRule>
  </conditionalFormatting>
  <conditionalFormatting sqref="V130">
    <cfRule type="expression" dxfId="6229" priority="531" stopIfTrue="1">
      <formula>$Z$261&lt;21</formula>
    </cfRule>
  </conditionalFormatting>
  <conditionalFormatting sqref="R130:V130">
    <cfRule type="expression" dxfId="6228" priority="532">
      <formula>$D$124="- Select EU funder -"</formula>
    </cfRule>
  </conditionalFormatting>
  <conditionalFormatting sqref="V132">
    <cfRule type="expression" dxfId="6227" priority="529" stopIfTrue="1">
      <formula>$Z$261&lt;21</formula>
    </cfRule>
  </conditionalFormatting>
  <conditionalFormatting sqref="R132:V132">
    <cfRule type="expression" dxfId="6226" priority="530">
      <formula>$D$124="- Select EU funder -"</formula>
    </cfRule>
  </conditionalFormatting>
  <conditionalFormatting sqref="V134">
    <cfRule type="expression" dxfId="6225" priority="527" stopIfTrue="1">
      <formula>$Z$261&lt;21</formula>
    </cfRule>
  </conditionalFormatting>
  <conditionalFormatting sqref="R134:V134">
    <cfRule type="expression" dxfId="6224" priority="528">
      <formula>$D$124="- Select EU funder -"</formula>
    </cfRule>
  </conditionalFormatting>
  <conditionalFormatting sqref="V136">
    <cfRule type="expression" dxfId="6223" priority="525" stopIfTrue="1">
      <formula>$Z$261&lt;21</formula>
    </cfRule>
  </conditionalFormatting>
  <conditionalFormatting sqref="R136:V136">
    <cfRule type="expression" dxfId="6222" priority="526">
      <formula>$D$124="- Select EU funder -"</formula>
    </cfRule>
  </conditionalFormatting>
  <conditionalFormatting sqref="V138">
    <cfRule type="expression" dxfId="6221" priority="523" stopIfTrue="1">
      <formula>$Z$261&lt;21</formula>
    </cfRule>
  </conditionalFormatting>
  <conditionalFormatting sqref="R138:V138">
    <cfRule type="expression" dxfId="6220" priority="524">
      <formula>$D$124="- Select EU funder -"</formula>
    </cfRule>
  </conditionalFormatting>
  <conditionalFormatting sqref="V140">
    <cfRule type="expression" dxfId="6219" priority="521" stopIfTrue="1">
      <formula>$Z$261&lt;21</formula>
    </cfRule>
  </conditionalFormatting>
  <conditionalFormatting sqref="R140:V140">
    <cfRule type="expression" dxfId="6218" priority="522">
      <formula>$D$124="- Select EU funder -"</formula>
    </cfRule>
  </conditionalFormatting>
  <conditionalFormatting sqref="V142">
    <cfRule type="expression" dxfId="6217" priority="519" stopIfTrue="1">
      <formula>$Z$261&lt;21</formula>
    </cfRule>
  </conditionalFormatting>
  <conditionalFormatting sqref="R142:V142">
    <cfRule type="expression" dxfId="6216" priority="520">
      <formula>$D$124="- Select EU funder -"</formula>
    </cfRule>
  </conditionalFormatting>
  <conditionalFormatting sqref="V144">
    <cfRule type="expression" dxfId="6215" priority="517" stopIfTrue="1">
      <formula>$Z$261&lt;21</formula>
    </cfRule>
  </conditionalFormatting>
  <conditionalFormatting sqref="R144:V144">
    <cfRule type="expression" dxfId="6214" priority="518">
      <formula>$D$124="- Select EU funder -"</formula>
    </cfRule>
  </conditionalFormatting>
  <conditionalFormatting sqref="V146">
    <cfRule type="expression" dxfId="6213" priority="515" stopIfTrue="1">
      <formula>$Z$261&lt;21</formula>
    </cfRule>
  </conditionalFormatting>
  <conditionalFormatting sqref="R146:V146">
    <cfRule type="expression" dxfId="6212" priority="516">
      <formula>$D$124="- Select EU funder -"</formula>
    </cfRule>
  </conditionalFormatting>
  <conditionalFormatting sqref="V148">
    <cfRule type="expression" dxfId="6211" priority="513" stopIfTrue="1">
      <formula>$Z$261&lt;21</formula>
    </cfRule>
  </conditionalFormatting>
  <conditionalFormatting sqref="R148:V148">
    <cfRule type="expression" dxfId="6210" priority="514">
      <formula>$D$124="- Select EU funder -"</formula>
    </cfRule>
  </conditionalFormatting>
  <conditionalFormatting sqref="V150">
    <cfRule type="expression" dxfId="6209" priority="511" stopIfTrue="1">
      <formula>$Z$261&lt;21</formula>
    </cfRule>
  </conditionalFormatting>
  <conditionalFormatting sqref="R150:V150">
    <cfRule type="expression" dxfId="6208" priority="512">
      <formula>$D$124="- Select EU funder -"</formula>
    </cfRule>
  </conditionalFormatting>
  <conditionalFormatting sqref="V152">
    <cfRule type="expression" dxfId="6207" priority="509" stopIfTrue="1">
      <formula>$Z$261&lt;21</formula>
    </cfRule>
  </conditionalFormatting>
  <conditionalFormatting sqref="R152:V152">
    <cfRule type="expression" dxfId="6206" priority="510">
      <formula>$D$124="- Select EU funder -"</formula>
    </cfRule>
  </conditionalFormatting>
  <conditionalFormatting sqref="V154">
    <cfRule type="expression" dxfId="6205" priority="507" stopIfTrue="1">
      <formula>$Z$261&lt;21</formula>
    </cfRule>
  </conditionalFormatting>
  <conditionalFormatting sqref="R154:V154">
    <cfRule type="expression" dxfId="6204" priority="508">
      <formula>$D$154="- Select EU funder -"</formula>
    </cfRule>
  </conditionalFormatting>
  <conditionalFormatting sqref="V156">
    <cfRule type="expression" dxfId="6203" priority="505" stopIfTrue="1">
      <formula>$Z$261&lt;21</formula>
    </cfRule>
  </conditionalFormatting>
  <conditionalFormatting sqref="R156:V156">
    <cfRule type="expression" dxfId="6202" priority="506">
      <formula>$D$154="- Select EU funder -"</formula>
    </cfRule>
  </conditionalFormatting>
  <conditionalFormatting sqref="V158">
    <cfRule type="expression" dxfId="6201" priority="503" stopIfTrue="1">
      <formula>$Z$261&lt;21</formula>
    </cfRule>
  </conditionalFormatting>
  <conditionalFormatting sqref="R158:V158">
    <cfRule type="expression" dxfId="6200" priority="504">
      <formula>$D$154="- Select EU funder -"</formula>
    </cfRule>
  </conditionalFormatting>
  <conditionalFormatting sqref="V160">
    <cfRule type="expression" dxfId="6199" priority="501" stopIfTrue="1">
      <formula>$Z$261&lt;21</formula>
    </cfRule>
  </conditionalFormatting>
  <conditionalFormatting sqref="R160:V160">
    <cfRule type="expression" dxfId="6198" priority="502">
      <formula>$D$154="- Select EU funder -"</formula>
    </cfRule>
  </conditionalFormatting>
  <conditionalFormatting sqref="V162">
    <cfRule type="expression" dxfId="6197" priority="499" stopIfTrue="1">
      <formula>$Z$261&lt;21</formula>
    </cfRule>
  </conditionalFormatting>
  <conditionalFormatting sqref="R162:V162">
    <cfRule type="expression" dxfId="6196" priority="500">
      <formula>$D$154="- Select EU funder -"</formula>
    </cfRule>
  </conditionalFormatting>
  <conditionalFormatting sqref="V164">
    <cfRule type="expression" dxfId="6195" priority="497" stopIfTrue="1">
      <formula>$Z$261&lt;21</formula>
    </cfRule>
  </conditionalFormatting>
  <conditionalFormatting sqref="R164:V164">
    <cfRule type="expression" dxfId="6194" priority="498">
      <formula>$D$154="- Select EU funder -"</formula>
    </cfRule>
  </conditionalFormatting>
  <conditionalFormatting sqref="V166">
    <cfRule type="expression" dxfId="6193" priority="495" stopIfTrue="1">
      <formula>$Z$261&lt;21</formula>
    </cfRule>
  </conditionalFormatting>
  <conditionalFormatting sqref="R166:V166">
    <cfRule type="expression" dxfId="6192" priority="496">
      <formula>$D$154="- Select EU funder -"</formula>
    </cfRule>
  </conditionalFormatting>
  <conditionalFormatting sqref="V168">
    <cfRule type="expression" dxfId="6191" priority="493" stopIfTrue="1">
      <formula>$Z$261&lt;21</formula>
    </cfRule>
  </conditionalFormatting>
  <conditionalFormatting sqref="R168:V168">
    <cfRule type="expression" dxfId="6190" priority="494">
      <formula>$D$154="- Select EU funder -"</formula>
    </cfRule>
  </conditionalFormatting>
  <conditionalFormatting sqref="V170">
    <cfRule type="expression" dxfId="6189" priority="491" stopIfTrue="1">
      <formula>$Z$261&lt;21</formula>
    </cfRule>
  </conditionalFormatting>
  <conditionalFormatting sqref="R170:V170">
    <cfRule type="expression" dxfId="6188" priority="492">
      <formula>$D$154="- Select EU funder -"</formula>
    </cfRule>
  </conditionalFormatting>
  <conditionalFormatting sqref="V172">
    <cfRule type="expression" dxfId="6187" priority="489" stopIfTrue="1">
      <formula>$Z$261&lt;21</formula>
    </cfRule>
  </conditionalFormatting>
  <conditionalFormatting sqref="R172:V172">
    <cfRule type="expression" dxfId="6186" priority="490">
      <formula>$D$154="- Select EU funder -"</formula>
    </cfRule>
  </conditionalFormatting>
  <conditionalFormatting sqref="V174">
    <cfRule type="expression" dxfId="6185" priority="487" stopIfTrue="1">
      <formula>$Z$261&lt;21</formula>
    </cfRule>
  </conditionalFormatting>
  <conditionalFormatting sqref="R174:V174">
    <cfRule type="expression" dxfId="6184" priority="488">
      <formula>$D$154="- Select EU funder -"</formula>
    </cfRule>
  </conditionalFormatting>
  <conditionalFormatting sqref="V176">
    <cfRule type="expression" dxfId="6183" priority="485" stopIfTrue="1">
      <formula>$Z$261&lt;21</formula>
    </cfRule>
  </conditionalFormatting>
  <conditionalFormatting sqref="R176:V176">
    <cfRule type="expression" dxfId="6182" priority="486">
      <formula>$D$154="- Select EU funder -"</formula>
    </cfRule>
  </conditionalFormatting>
  <conditionalFormatting sqref="V178">
    <cfRule type="expression" dxfId="6181" priority="483" stopIfTrue="1">
      <formula>$Z$261&lt;21</formula>
    </cfRule>
  </conditionalFormatting>
  <conditionalFormatting sqref="R178:V178">
    <cfRule type="expression" dxfId="6180" priority="484">
      <formula>$D$154="- Select EU funder -"</formula>
    </cfRule>
  </conditionalFormatting>
  <conditionalFormatting sqref="V180">
    <cfRule type="expression" dxfId="6179" priority="481" stopIfTrue="1">
      <formula>$Z$261&lt;21</formula>
    </cfRule>
  </conditionalFormatting>
  <conditionalFormatting sqref="R180:V180">
    <cfRule type="expression" dxfId="6178" priority="482">
      <formula>$D$154="- Select EU funder -"</formula>
    </cfRule>
  </conditionalFormatting>
  <conditionalFormatting sqref="V182">
    <cfRule type="expression" dxfId="6177" priority="479" stopIfTrue="1">
      <formula>$Z$261&lt;21</formula>
    </cfRule>
  </conditionalFormatting>
  <conditionalFormatting sqref="R182:V182">
    <cfRule type="expression" dxfId="6176" priority="480">
      <formula>$D$154="- Select EU funder -"</formula>
    </cfRule>
  </conditionalFormatting>
  <conditionalFormatting sqref="V184">
    <cfRule type="expression" dxfId="6175" priority="477" stopIfTrue="1">
      <formula>$Z$261&lt;21</formula>
    </cfRule>
  </conditionalFormatting>
  <conditionalFormatting sqref="R184:V184">
    <cfRule type="expression" dxfId="6174" priority="478">
      <formula>$D$184="- Select EU funder -"</formula>
    </cfRule>
  </conditionalFormatting>
  <conditionalFormatting sqref="V186">
    <cfRule type="expression" dxfId="6173" priority="475" stopIfTrue="1">
      <formula>$Z$261&lt;21</formula>
    </cfRule>
  </conditionalFormatting>
  <conditionalFormatting sqref="R186:V186">
    <cfRule type="expression" dxfId="6172" priority="476">
      <formula>$D$184="- Select EU funder -"</formula>
    </cfRule>
  </conditionalFormatting>
  <conditionalFormatting sqref="V188">
    <cfRule type="expression" dxfId="6171" priority="473" stopIfTrue="1">
      <formula>$Z$261&lt;21</formula>
    </cfRule>
  </conditionalFormatting>
  <conditionalFormatting sqref="R188:V188">
    <cfRule type="expression" dxfId="6170" priority="474">
      <formula>$D$184="- Select EU funder -"</formula>
    </cfRule>
  </conditionalFormatting>
  <conditionalFormatting sqref="V190">
    <cfRule type="expression" dxfId="6169" priority="471" stopIfTrue="1">
      <formula>$Z$261&lt;21</formula>
    </cfRule>
  </conditionalFormatting>
  <conditionalFormatting sqref="R190:V190">
    <cfRule type="expression" dxfId="6168" priority="472">
      <formula>$D$184="- Select EU funder -"</formula>
    </cfRule>
  </conditionalFormatting>
  <conditionalFormatting sqref="V192">
    <cfRule type="expression" dxfId="6167" priority="469" stopIfTrue="1">
      <formula>$Z$261&lt;21</formula>
    </cfRule>
  </conditionalFormatting>
  <conditionalFormatting sqref="R192:V192">
    <cfRule type="expression" dxfId="6166" priority="470">
      <formula>$D$184="- Select EU funder -"</formula>
    </cfRule>
  </conditionalFormatting>
  <conditionalFormatting sqref="V194">
    <cfRule type="expression" dxfId="6165" priority="467" stopIfTrue="1">
      <formula>$Z$261&lt;21</formula>
    </cfRule>
  </conditionalFormatting>
  <conditionalFormatting sqref="R194:V194">
    <cfRule type="expression" dxfId="6164" priority="468">
      <formula>$D$184="- Select EU funder -"</formula>
    </cfRule>
  </conditionalFormatting>
  <conditionalFormatting sqref="V196">
    <cfRule type="expression" dxfId="6163" priority="465" stopIfTrue="1">
      <formula>$Z$261&lt;21</formula>
    </cfRule>
  </conditionalFormatting>
  <conditionalFormatting sqref="R196:V196">
    <cfRule type="expression" dxfId="6162" priority="466">
      <formula>$D$184="- Select EU funder -"</formula>
    </cfRule>
  </conditionalFormatting>
  <conditionalFormatting sqref="V198">
    <cfRule type="expression" dxfId="6161" priority="463" stopIfTrue="1">
      <formula>$Z$261&lt;21</formula>
    </cfRule>
  </conditionalFormatting>
  <conditionalFormatting sqref="R198:V198">
    <cfRule type="expression" dxfId="6160" priority="464">
      <formula>$D$184="- Select EU funder -"</formula>
    </cfRule>
  </conditionalFormatting>
  <conditionalFormatting sqref="V200">
    <cfRule type="expression" dxfId="6159" priority="461" stopIfTrue="1">
      <formula>$Z$261&lt;21</formula>
    </cfRule>
  </conditionalFormatting>
  <conditionalFormatting sqref="R200:V200">
    <cfRule type="expression" dxfId="6158" priority="462">
      <formula>$D$184="- Select EU funder -"</formula>
    </cfRule>
  </conditionalFormatting>
  <conditionalFormatting sqref="V202">
    <cfRule type="expression" dxfId="6157" priority="459" stopIfTrue="1">
      <formula>$Z$261&lt;21</formula>
    </cfRule>
  </conditionalFormatting>
  <conditionalFormatting sqref="R202:V202">
    <cfRule type="expression" dxfId="6156" priority="460">
      <formula>$D$184="- Select EU funder -"</formula>
    </cfRule>
  </conditionalFormatting>
  <conditionalFormatting sqref="V204">
    <cfRule type="expression" dxfId="6155" priority="457" stopIfTrue="1">
      <formula>$Z$261&lt;21</formula>
    </cfRule>
  </conditionalFormatting>
  <conditionalFormatting sqref="R204:V204">
    <cfRule type="expression" dxfId="6154" priority="458">
      <formula>$D$184="- Select EU funder -"</formula>
    </cfRule>
  </conditionalFormatting>
  <conditionalFormatting sqref="V206">
    <cfRule type="expression" dxfId="6153" priority="455" stopIfTrue="1">
      <formula>$Z$261&lt;21</formula>
    </cfRule>
  </conditionalFormatting>
  <conditionalFormatting sqref="R206:V206">
    <cfRule type="expression" dxfId="6152" priority="456">
      <formula>$D$184="- Select EU funder -"</formula>
    </cfRule>
  </conditionalFormatting>
  <conditionalFormatting sqref="V208">
    <cfRule type="expression" dxfId="6151" priority="453" stopIfTrue="1">
      <formula>$Z$261&lt;21</formula>
    </cfRule>
  </conditionalFormatting>
  <conditionalFormatting sqref="R208:V208">
    <cfRule type="expression" dxfId="6150" priority="454">
      <formula>$D$184="- Select EU funder -"</formula>
    </cfRule>
  </conditionalFormatting>
  <conditionalFormatting sqref="V210">
    <cfRule type="expression" dxfId="6149" priority="451" stopIfTrue="1">
      <formula>$Z$261&lt;21</formula>
    </cfRule>
  </conditionalFormatting>
  <conditionalFormatting sqref="R210:V210">
    <cfRule type="expression" dxfId="6148" priority="452">
      <formula>$D$184="- Select EU funder -"</formula>
    </cfRule>
  </conditionalFormatting>
  <conditionalFormatting sqref="V212">
    <cfRule type="expression" dxfId="6147" priority="449" stopIfTrue="1">
      <formula>$Z$261&lt;21</formula>
    </cfRule>
  </conditionalFormatting>
  <conditionalFormatting sqref="R212:V212">
    <cfRule type="expression" dxfId="6146" priority="450">
      <formula>$D$184="- Select EU funder -"</formula>
    </cfRule>
  </conditionalFormatting>
  <conditionalFormatting sqref="N94">
    <cfRule type="expression" dxfId="6145" priority="446" stopIfTrue="1">
      <formula>$D$94="- Select EU funder -"</formula>
    </cfRule>
  </conditionalFormatting>
  <conditionalFormatting sqref="N94">
    <cfRule type="notContainsBlanks" dxfId="6144" priority="447" stopIfTrue="1">
      <formula>LEN(TRIM(N94))&gt;0</formula>
    </cfRule>
  </conditionalFormatting>
  <conditionalFormatting sqref="N94">
    <cfRule type="expression" dxfId="6143" priority="448">
      <formula>$W94&gt;0</formula>
    </cfRule>
  </conditionalFormatting>
  <conditionalFormatting sqref="P94">
    <cfRule type="expression" dxfId="6142" priority="443" stopIfTrue="1">
      <formula>$D$94="- Select EU funder -"</formula>
    </cfRule>
  </conditionalFormatting>
  <conditionalFormatting sqref="P94">
    <cfRule type="containsText" dxfId="6141" priority="444" stopIfTrue="1" operator="containsText" text="WP">
      <formula>NOT(ISERROR(SEARCH("WP",P94)))</formula>
    </cfRule>
  </conditionalFormatting>
  <conditionalFormatting sqref="P94">
    <cfRule type="expression" dxfId="6140" priority="445">
      <formula>$W94&gt;0</formula>
    </cfRule>
  </conditionalFormatting>
  <conditionalFormatting sqref="N96">
    <cfRule type="expression" dxfId="6139" priority="440" stopIfTrue="1">
      <formula>$D$94="- Select EU funder -"</formula>
    </cfRule>
  </conditionalFormatting>
  <conditionalFormatting sqref="N96">
    <cfRule type="notContainsBlanks" dxfId="6138" priority="441" stopIfTrue="1">
      <formula>LEN(TRIM(N96))&gt;0</formula>
    </cfRule>
  </conditionalFormatting>
  <conditionalFormatting sqref="N96">
    <cfRule type="expression" dxfId="6137" priority="442">
      <formula>$W96&gt;0</formula>
    </cfRule>
  </conditionalFormatting>
  <conditionalFormatting sqref="P96">
    <cfRule type="expression" dxfId="6136" priority="437" stopIfTrue="1">
      <formula>$D$94="- Select EU funder -"</formula>
    </cfRule>
  </conditionalFormatting>
  <conditionalFormatting sqref="P96">
    <cfRule type="containsText" dxfId="6135" priority="438" stopIfTrue="1" operator="containsText" text="WP">
      <formula>NOT(ISERROR(SEARCH("WP",P96)))</formula>
    </cfRule>
  </conditionalFormatting>
  <conditionalFormatting sqref="P96">
    <cfRule type="expression" dxfId="6134" priority="439">
      <formula>$W96&gt;0</formula>
    </cfRule>
  </conditionalFormatting>
  <conditionalFormatting sqref="N98">
    <cfRule type="expression" dxfId="6133" priority="434" stopIfTrue="1">
      <formula>$D$94="- Select EU funder -"</formula>
    </cfRule>
  </conditionalFormatting>
  <conditionalFormatting sqref="N98">
    <cfRule type="notContainsBlanks" dxfId="6132" priority="435" stopIfTrue="1">
      <formula>LEN(TRIM(N98))&gt;0</formula>
    </cfRule>
  </conditionalFormatting>
  <conditionalFormatting sqref="N98">
    <cfRule type="expression" dxfId="6131" priority="436">
      <formula>$W98&gt;0</formula>
    </cfRule>
  </conditionalFormatting>
  <conditionalFormatting sqref="P98">
    <cfRule type="expression" dxfId="6130" priority="431" stopIfTrue="1">
      <formula>$D$94="- Select EU funder -"</formula>
    </cfRule>
  </conditionalFormatting>
  <conditionalFormatting sqref="P98">
    <cfRule type="containsText" dxfId="6129" priority="432" stopIfTrue="1" operator="containsText" text="WP">
      <formula>NOT(ISERROR(SEARCH("WP",P98)))</formula>
    </cfRule>
  </conditionalFormatting>
  <conditionalFormatting sqref="P98">
    <cfRule type="expression" dxfId="6128" priority="433">
      <formula>$W98&gt;0</formula>
    </cfRule>
  </conditionalFormatting>
  <conditionalFormatting sqref="N100">
    <cfRule type="expression" dxfId="6127" priority="428" stopIfTrue="1">
      <formula>$D$94="- Select EU funder -"</formula>
    </cfRule>
  </conditionalFormatting>
  <conditionalFormatting sqref="N100">
    <cfRule type="notContainsBlanks" dxfId="6126" priority="429" stopIfTrue="1">
      <formula>LEN(TRIM(N100))&gt;0</formula>
    </cfRule>
  </conditionalFormatting>
  <conditionalFormatting sqref="N100">
    <cfRule type="expression" dxfId="6125" priority="430">
      <formula>$W100&gt;0</formula>
    </cfRule>
  </conditionalFormatting>
  <conditionalFormatting sqref="P100">
    <cfRule type="expression" dxfId="6124" priority="425" stopIfTrue="1">
      <formula>$D$94="- Select EU funder -"</formula>
    </cfRule>
  </conditionalFormatting>
  <conditionalFormatting sqref="P100">
    <cfRule type="containsText" dxfId="6123" priority="426" stopIfTrue="1" operator="containsText" text="WP">
      <formula>NOT(ISERROR(SEARCH("WP",P100)))</formula>
    </cfRule>
  </conditionalFormatting>
  <conditionalFormatting sqref="P100">
    <cfRule type="expression" dxfId="6122" priority="427">
      <formula>$W100&gt;0</formula>
    </cfRule>
  </conditionalFormatting>
  <conditionalFormatting sqref="N102">
    <cfRule type="expression" dxfId="6121" priority="422" stopIfTrue="1">
      <formula>$D$94="- Select EU funder -"</formula>
    </cfRule>
  </conditionalFormatting>
  <conditionalFormatting sqref="N102">
    <cfRule type="notContainsBlanks" dxfId="6120" priority="423" stopIfTrue="1">
      <formula>LEN(TRIM(N102))&gt;0</formula>
    </cfRule>
  </conditionalFormatting>
  <conditionalFormatting sqref="N102">
    <cfRule type="expression" dxfId="6119" priority="424">
      <formula>$W102&gt;0</formula>
    </cfRule>
  </conditionalFormatting>
  <conditionalFormatting sqref="P102">
    <cfRule type="expression" dxfId="6118" priority="419" stopIfTrue="1">
      <formula>$D$94="- Select EU funder -"</formula>
    </cfRule>
  </conditionalFormatting>
  <conditionalFormatting sqref="P102">
    <cfRule type="containsText" dxfId="6117" priority="420" stopIfTrue="1" operator="containsText" text="WP">
      <formula>NOT(ISERROR(SEARCH("WP",P102)))</formula>
    </cfRule>
  </conditionalFormatting>
  <conditionalFormatting sqref="P102">
    <cfRule type="expression" dxfId="6116" priority="421">
      <formula>$W102&gt;0</formula>
    </cfRule>
  </conditionalFormatting>
  <conditionalFormatting sqref="N104">
    <cfRule type="expression" dxfId="6115" priority="416" stopIfTrue="1">
      <formula>$D$94="- Select EU funder -"</formula>
    </cfRule>
  </conditionalFormatting>
  <conditionalFormatting sqref="N104">
    <cfRule type="notContainsBlanks" dxfId="6114" priority="417" stopIfTrue="1">
      <formula>LEN(TRIM(N104))&gt;0</formula>
    </cfRule>
  </conditionalFormatting>
  <conditionalFormatting sqref="N104">
    <cfRule type="expression" dxfId="6113" priority="418">
      <formula>$W104&gt;0</formula>
    </cfRule>
  </conditionalFormatting>
  <conditionalFormatting sqref="P104">
    <cfRule type="expression" dxfId="6112" priority="413" stopIfTrue="1">
      <formula>$D$94="- Select EU funder -"</formula>
    </cfRule>
  </conditionalFormatting>
  <conditionalFormatting sqref="P104">
    <cfRule type="containsText" dxfId="6111" priority="414" stopIfTrue="1" operator="containsText" text="WP">
      <formula>NOT(ISERROR(SEARCH("WP",P104)))</formula>
    </cfRule>
  </conditionalFormatting>
  <conditionalFormatting sqref="P104">
    <cfRule type="expression" dxfId="6110" priority="415">
      <formula>$W104&gt;0</formula>
    </cfRule>
  </conditionalFormatting>
  <conditionalFormatting sqref="N106">
    <cfRule type="expression" dxfId="6109" priority="410" stopIfTrue="1">
      <formula>$D$94="- Select EU funder -"</formula>
    </cfRule>
  </conditionalFormatting>
  <conditionalFormatting sqref="N106">
    <cfRule type="notContainsBlanks" dxfId="6108" priority="411" stopIfTrue="1">
      <formula>LEN(TRIM(N106))&gt;0</formula>
    </cfRule>
  </conditionalFormatting>
  <conditionalFormatting sqref="N106">
    <cfRule type="expression" dxfId="6107" priority="412">
      <formula>$W106&gt;0</formula>
    </cfRule>
  </conditionalFormatting>
  <conditionalFormatting sqref="P106">
    <cfRule type="expression" dxfId="6106" priority="407" stopIfTrue="1">
      <formula>$D$94="- Select EU funder -"</formula>
    </cfRule>
  </conditionalFormatting>
  <conditionalFormatting sqref="P106">
    <cfRule type="containsText" dxfId="6105" priority="408" stopIfTrue="1" operator="containsText" text="WP">
      <formula>NOT(ISERROR(SEARCH("WP",P106)))</formula>
    </cfRule>
  </conditionalFormatting>
  <conditionalFormatting sqref="P106">
    <cfRule type="expression" dxfId="6104" priority="409">
      <formula>$W106&gt;0</formula>
    </cfRule>
  </conditionalFormatting>
  <conditionalFormatting sqref="N108">
    <cfRule type="expression" dxfId="6103" priority="404" stopIfTrue="1">
      <formula>$D$94="- Select EU funder -"</formula>
    </cfRule>
  </conditionalFormatting>
  <conditionalFormatting sqref="N108">
    <cfRule type="notContainsBlanks" dxfId="6102" priority="405" stopIfTrue="1">
      <formula>LEN(TRIM(N108))&gt;0</formula>
    </cfRule>
  </conditionalFormatting>
  <conditionalFormatting sqref="N108">
    <cfRule type="expression" dxfId="6101" priority="406">
      <formula>$W108&gt;0</formula>
    </cfRule>
  </conditionalFormatting>
  <conditionalFormatting sqref="P108">
    <cfRule type="expression" dxfId="6100" priority="401" stopIfTrue="1">
      <formula>$D$94="- Select EU funder -"</formula>
    </cfRule>
  </conditionalFormatting>
  <conditionalFormatting sqref="P108">
    <cfRule type="containsText" dxfId="6099" priority="402" stopIfTrue="1" operator="containsText" text="WP">
      <formula>NOT(ISERROR(SEARCH("WP",P108)))</formula>
    </cfRule>
  </conditionalFormatting>
  <conditionalFormatting sqref="P108">
    <cfRule type="expression" dxfId="6098" priority="403">
      <formula>$W108&gt;0</formula>
    </cfRule>
  </conditionalFormatting>
  <conditionalFormatting sqref="N110">
    <cfRule type="expression" dxfId="6097" priority="398" stopIfTrue="1">
      <formula>$D$94="- Select EU funder -"</formula>
    </cfRule>
  </conditionalFormatting>
  <conditionalFormatting sqref="N110">
    <cfRule type="notContainsBlanks" dxfId="6096" priority="399" stopIfTrue="1">
      <formula>LEN(TRIM(N110))&gt;0</formula>
    </cfRule>
  </conditionalFormatting>
  <conditionalFormatting sqref="N110">
    <cfRule type="expression" dxfId="6095" priority="400">
      <formula>$W110&gt;0</formula>
    </cfRule>
  </conditionalFormatting>
  <conditionalFormatting sqref="P110">
    <cfRule type="expression" dxfId="6094" priority="395" stopIfTrue="1">
      <formula>$D$94="- Select EU funder -"</formula>
    </cfRule>
  </conditionalFormatting>
  <conditionalFormatting sqref="P110">
    <cfRule type="containsText" dxfId="6093" priority="396" stopIfTrue="1" operator="containsText" text="WP">
      <formula>NOT(ISERROR(SEARCH("WP",P110)))</formula>
    </cfRule>
  </conditionalFormatting>
  <conditionalFormatting sqref="P110">
    <cfRule type="expression" dxfId="6092" priority="397">
      <formula>$W110&gt;0</formula>
    </cfRule>
  </conditionalFormatting>
  <conditionalFormatting sqref="N112">
    <cfRule type="expression" dxfId="6091" priority="392" stopIfTrue="1">
      <formula>$D$94="- Select EU funder -"</formula>
    </cfRule>
  </conditionalFormatting>
  <conditionalFormatting sqref="N112">
    <cfRule type="notContainsBlanks" dxfId="6090" priority="393" stopIfTrue="1">
      <formula>LEN(TRIM(N112))&gt;0</formula>
    </cfRule>
  </conditionalFormatting>
  <conditionalFormatting sqref="N112">
    <cfRule type="expression" dxfId="6089" priority="394">
      <formula>$W112&gt;0</formula>
    </cfRule>
  </conditionalFormatting>
  <conditionalFormatting sqref="P112">
    <cfRule type="expression" dxfId="6088" priority="389" stopIfTrue="1">
      <formula>$D$94="- Select EU funder -"</formula>
    </cfRule>
  </conditionalFormatting>
  <conditionalFormatting sqref="P112">
    <cfRule type="containsText" dxfId="6087" priority="390" stopIfTrue="1" operator="containsText" text="WP">
      <formula>NOT(ISERROR(SEARCH("WP",P112)))</formula>
    </cfRule>
  </conditionalFormatting>
  <conditionalFormatting sqref="P112">
    <cfRule type="expression" dxfId="6086" priority="391">
      <formula>$W112&gt;0</formula>
    </cfRule>
  </conditionalFormatting>
  <conditionalFormatting sqref="N114">
    <cfRule type="expression" dxfId="6085" priority="386" stopIfTrue="1">
      <formula>$D$94="- Select EU funder -"</formula>
    </cfRule>
  </conditionalFormatting>
  <conditionalFormatting sqref="N114">
    <cfRule type="notContainsBlanks" dxfId="6084" priority="387" stopIfTrue="1">
      <formula>LEN(TRIM(N114))&gt;0</formula>
    </cfRule>
  </conditionalFormatting>
  <conditionalFormatting sqref="N114">
    <cfRule type="expression" dxfId="6083" priority="388">
      <formula>$W114&gt;0</formula>
    </cfRule>
  </conditionalFormatting>
  <conditionalFormatting sqref="P114">
    <cfRule type="expression" dxfId="6082" priority="383" stopIfTrue="1">
      <formula>$D$94="- Select EU funder -"</formula>
    </cfRule>
  </conditionalFormatting>
  <conditionalFormatting sqref="P114">
    <cfRule type="containsText" dxfId="6081" priority="384" stopIfTrue="1" operator="containsText" text="WP">
      <formula>NOT(ISERROR(SEARCH("WP",P114)))</formula>
    </cfRule>
  </conditionalFormatting>
  <conditionalFormatting sqref="P114">
    <cfRule type="expression" dxfId="6080" priority="385">
      <formula>$W114&gt;0</formula>
    </cfRule>
  </conditionalFormatting>
  <conditionalFormatting sqref="N116">
    <cfRule type="expression" dxfId="6079" priority="380" stopIfTrue="1">
      <formula>$D$94="- Select EU funder -"</formula>
    </cfRule>
  </conditionalFormatting>
  <conditionalFormatting sqref="N116">
    <cfRule type="notContainsBlanks" dxfId="6078" priority="381" stopIfTrue="1">
      <formula>LEN(TRIM(N116))&gt;0</formula>
    </cfRule>
  </conditionalFormatting>
  <conditionalFormatting sqref="N116">
    <cfRule type="expression" dxfId="6077" priority="382">
      <formula>$W116&gt;0</formula>
    </cfRule>
  </conditionalFormatting>
  <conditionalFormatting sqref="P116">
    <cfRule type="expression" dxfId="6076" priority="377" stopIfTrue="1">
      <formula>$D$94="- Select EU funder -"</formula>
    </cfRule>
  </conditionalFormatting>
  <conditionalFormatting sqref="P116">
    <cfRule type="containsText" dxfId="6075" priority="378" stopIfTrue="1" operator="containsText" text="WP">
      <formula>NOT(ISERROR(SEARCH("WP",P116)))</formula>
    </cfRule>
  </conditionalFormatting>
  <conditionalFormatting sqref="P116">
    <cfRule type="expression" dxfId="6074" priority="379">
      <formula>$W116&gt;0</formula>
    </cfRule>
  </conditionalFormatting>
  <conditionalFormatting sqref="N118">
    <cfRule type="expression" dxfId="6073" priority="374" stopIfTrue="1">
      <formula>$D$94="- Select EU funder -"</formula>
    </cfRule>
  </conditionalFormatting>
  <conditionalFormatting sqref="N118">
    <cfRule type="notContainsBlanks" dxfId="6072" priority="375" stopIfTrue="1">
      <formula>LEN(TRIM(N118))&gt;0</formula>
    </cfRule>
  </conditionalFormatting>
  <conditionalFormatting sqref="N118">
    <cfRule type="expression" dxfId="6071" priority="376">
      <formula>$W118&gt;0</formula>
    </cfRule>
  </conditionalFormatting>
  <conditionalFormatting sqref="P118">
    <cfRule type="expression" dxfId="6070" priority="371" stopIfTrue="1">
      <formula>$D$94="- Select EU funder -"</formula>
    </cfRule>
  </conditionalFormatting>
  <conditionalFormatting sqref="P118">
    <cfRule type="containsText" dxfId="6069" priority="372" stopIfTrue="1" operator="containsText" text="WP">
      <formula>NOT(ISERROR(SEARCH("WP",P118)))</formula>
    </cfRule>
  </conditionalFormatting>
  <conditionalFormatting sqref="P118">
    <cfRule type="expression" dxfId="6068" priority="373">
      <formula>$W118&gt;0</formula>
    </cfRule>
  </conditionalFormatting>
  <conditionalFormatting sqref="N120">
    <cfRule type="expression" dxfId="6067" priority="368" stopIfTrue="1">
      <formula>$D$94="- Select EU funder -"</formula>
    </cfRule>
  </conditionalFormatting>
  <conditionalFormatting sqref="N120">
    <cfRule type="notContainsBlanks" dxfId="6066" priority="369" stopIfTrue="1">
      <formula>LEN(TRIM(N120))&gt;0</formula>
    </cfRule>
  </conditionalFormatting>
  <conditionalFormatting sqref="N120">
    <cfRule type="expression" dxfId="6065" priority="370">
      <formula>$W120&gt;0</formula>
    </cfRule>
  </conditionalFormatting>
  <conditionalFormatting sqref="P120">
    <cfRule type="expression" dxfId="6064" priority="365" stopIfTrue="1">
      <formula>$D$94="- Select EU funder -"</formula>
    </cfRule>
  </conditionalFormatting>
  <conditionalFormatting sqref="P120">
    <cfRule type="containsText" dxfId="6063" priority="366" stopIfTrue="1" operator="containsText" text="WP">
      <formula>NOT(ISERROR(SEARCH("WP",P120)))</formula>
    </cfRule>
  </conditionalFormatting>
  <conditionalFormatting sqref="P120">
    <cfRule type="expression" dxfId="6062" priority="367">
      <formula>$W120&gt;0</formula>
    </cfRule>
  </conditionalFormatting>
  <conditionalFormatting sqref="N122">
    <cfRule type="expression" dxfId="6061" priority="362" stopIfTrue="1">
      <formula>$D$94="- Select EU funder -"</formula>
    </cfRule>
  </conditionalFormatting>
  <conditionalFormatting sqref="N122">
    <cfRule type="notContainsBlanks" dxfId="6060" priority="363" stopIfTrue="1">
      <formula>LEN(TRIM(N122))&gt;0</formula>
    </cfRule>
  </conditionalFormatting>
  <conditionalFormatting sqref="N122">
    <cfRule type="expression" dxfId="6059" priority="364">
      <formula>$W122&gt;0</formula>
    </cfRule>
  </conditionalFormatting>
  <conditionalFormatting sqref="P122">
    <cfRule type="expression" dxfId="6058" priority="359" stopIfTrue="1">
      <formula>$D$94="- Select EU funder -"</formula>
    </cfRule>
  </conditionalFormatting>
  <conditionalFormatting sqref="P122">
    <cfRule type="containsText" dxfId="6057" priority="360" stopIfTrue="1" operator="containsText" text="WP">
      <formula>NOT(ISERROR(SEARCH("WP",P122)))</formula>
    </cfRule>
  </conditionalFormatting>
  <conditionalFormatting sqref="P122">
    <cfRule type="expression" dxfId="6056" priority="361">
      <formula>$W122&gt;0</formula>
    </cfRule>
  </conditionalFormatting>
  <conditionalFormatting sqref="N124">
    <cfRule type="expression" dxfId="6055" priority="356" stopIfTrue="1">
      <formula>$D$124="- Select EU funder -"</formula>
    </cfRule>
  </conditionalFormatting>
  <conditionalFormatting sqref="N124">
    <cfRule type="notContainsBlanks" dxfId="6054" priority="357" stopIfTrue="1">
      <formula>LEN(TRIM(N124))&gt;0</formula>
    </cfRule>
  </conditionalFormatting>
  <conditionalFormatting sqref="N124">
    <cfRule type="expression" dxfId="6053" priority="358">
      <formula>$W124&gt;0</formula>
    </cfRule>
  </conditionalFormatting>
  <conditionalFormatting sqref="P124">
    <cfRule type="expression" dxfId="6052" priority="353" stopIfTrue="1">
      <formula>$D$124="- Select EU funder -"</formula>
    </cfRule>
  </conditionalFormatting>
  <conditionalFormatting sqref="P124">
    <cfRule type="containsText" dxfId="6051" priority="354" stopIfTrue="1" operator="containsText" text="WP">
      <formula>NOT(ISERROR(SEARCH("WP",P124)))</formula>
    </cfRule>
  </conditionalFormatting>
  <conditionalFormatting sqref="P124">
    <cfRule type="expression" dxfId="6050" priority="355">
      <formula>$W124&gt;0</formula>
    </cfRule>
  </conditionalFormatting>
  <conditionalFormatting sqref="N126">
    <cfRule type="expression" dxfId="6049" priority="350" stopIfTrue="1">
      <formula>$D$124="- Select EU funder -"</formula>
    </cfRule>
  </conditionalFormatting>
  <conditionalFormatting sqref="N126">
    <cfRule type="notContainsBlanks" dxfId="6048" priority="351" stopIfTrue="1">
      <formula>LEN(TRIM(N126))&gt;0</formula>
    </cfRule>
  </conditionalFormatting>
  <conditionalFormatting sqref="N126">
    <cfRule type="expression" dxfId="6047" priority="352">
      <formula>$W126&gt;0</formula>
    </cfRule>
  </conditionalFormatting>
  <conditionalFormatting sqref="P126">
    <cfRule type="expression" dxfId="6046" priority="347" stopIfTrue="1">
      <formula>$D$124="- Select EU funder -"</formula>
    </cfRule>
  </conditionalFormatting>
  <conditionalFormatting sqref="P126">
    <cfRule type="containsText" dxfId="6045" priority="348" stopIfTrue="1" operator="containsText" text="WP">
      <formula>NOT(ISERROR(SEARCH("WP",P126)))</formula>
    </cfRule>
  </conditionalFormatting>
  <conditionalFormatting sqref="P126">
    <cfRule type="expression" dxfId="6044" priority="349">
      <formula>$W126&gt;0</formula>
    </cfRule>
  </conditionalFormatting>
  <conditionalFormatting sqref="N128">
    <cfRule type="expression" dxfId="6043" priority="344" stopIfTrue="1">
      <formula>$D$124="- Select EU funder -"</formula>
    </cfRule>
  </conditionalFormatting>
  <conditionalFormatting sqref="N128">
    <cfRule type="notContainsBlanks" dxfId="6042" priority="345" stopIfTrue="1">
      <formula>LEN(TRIM(N128))&gt;0</formula>
    </cfRule>
  </conditionalFormatting>
  <conditionalFormatting sqref="N128">
    <cfRule type="expression" dxfId="6041" priority="346">
      <formula>$W128&gt;0</formula>
    </cfRule>
  </conditionalFormatting>
  <conditionalFormatting sqref="P128">
    <cfRule type="expression" dxfId="6040" priority="341" stopIfTrue="1">
      <formula>$D$124="- Select EU funder -"</formula>
    </cfRule>
  </conditionalFormatting>
  <conditionalFormatting sqref="P128">
    <cfRule type="containsText" dxfId="6039" priority="342" stopIfTrue="1" operator="containsText" text="WP">
      <formula>NOT(ISERROR(SEARCH("WP",P128)))</formula>
    </cfRule>
  </conditionalFormatting>
  <conditionalFormatting sqref="P128">
    <cfRule type="expression" dxfId="6038" priority="343">
      <formula>$W128&gt;0</formula>
    </cfRule>
  </conditionalFormatting>
  <conditionalFormatting sqref="N130">
    <cfRule type="expression" dxfId="6037" priority="338" stopIfTrue="1">
      <formula>$D$124="- Select EU funder -"</formula>
    </cfRule>
  </conditionalFormatting>
  <conditionalFormatting sqref="N130">
    <cfRule type="notContainsBlanks" dxfId="6036" priority="339" stopIfTrue="1">
      <formula>LEN(TRIM(N130))&gt;0</formula>
    </cfRule>
  </conditionalFormatting>
  <conditionalFormatting sqref="N130">
    <cfRule type="expression" dxfId="6035" priority="340">
      <formula>$W130&gt;0</formula>
    </cfRule>
  </conditionalFormatting>
  <conditionalFormatting sqref="P130">
    <cfRule type="expression" dxfId="6034" priority="335" stopIfTrue="1">
      <formula>$D$124="- Select EU funder -"</formula>
    </cfRule>
  </conditionalFormatting>
  <conditionalFormatting sqref="P130">
    <cfRule type="containsText" dxfId="6033" priority="336" stopIfTrue="1" operator="containsText" text="WP">
      <formula>NOT(ISERROR(SEARCH("WP",P130)))</formula>
    </cfRule>
  </conditionalFormatting>
  <conditionalFormatting sqref="P130">
    <cfRule type="expression" dxfId="6032" priority="337">
      <formula>$W130&gt;0</formula>
    </cfRule>
  </conditionalFormatting>
  <conditionalFormatting sqref="N132">
    <cfRule type="expression" dxfId="6031" priority="332" stopIfTrue="1">
      <formula>$D$124="- Select EU funder -"</formula>
    </cfRule>
  </conditionalFormatting>
  <conditionalFormatting sqref="N132">
    <cfRule type="notContainsBlanks" dxfId="6030" priority="333" stopIfTrue="1">
      <formula>LEN(TRIM(N132))&gt;0</formula>
    </cfRule>
  </conditionalFormatting>
  <conditionalFormatting sqref="N132">
    <cfRule type="expression" dxfId="6029" priority="334">
      <formula>$W132&gt;0</formula>
    </cfRule>
  </conditionalFormatting>
  <conditionalFormatting sqref="P132">
    <cfRule type="expression" dxfId="6028" priority="329" stopIfTrue="1">
      <formula>$D$124="- Select EU funder -"</formula>
    </cfRule>
  </conditionalFormatting>
  <conditionalFormatting sqref="P132">
    <cfRule type="containsText" dxfId="6027" priority="330" stopIfTrue="1" operator="containsText" text="WP">
      <formula>NOT(ISERROR(SEARCH("WP",P132)))</formula>
    </cfRule>
  </conditionalFormatting>
  <conditionalFormatting sqref="P132">
    <cfRule type="expression" dxfId="6026" priority="331">
      <formula>$W132&gt;0</formula>
    </cfRule>
  </conditionalFormatting>
  <conditionalFormatting sqref="N134">
    <cfRule type="expression" dxfId="6025" priority="326" stopIfTrue="1">
      <formula>$D$124="- Select EU funder -"</formula>
    </cfRule>
  </conditionalFormatting>
  <conditionalFormatting sqref="N134">
    <cfRule type="notContainsBlanks" dxfId="6024" priority="327" stopIfTrue="1">
      <formula>LEN(TRIM(N134))&gt;0</formula>
    </cfRule>
  </conditionalFormatting>
  <conditionalFormatting sqref="N134">
    <cfRule type="expression" dxfId="6023" priority="328">
      <formula>$W134&gt;0</formula>
    </cfRule>
  </conditionalFormatting>
  <conditionalFormatting sqref="P134">
    <cfRule type="expression" dxfId="6022" priority="323" stopIfTrue="1">
      <formula>$D$124="- Select EU funder -"</formula>
    </cfRule>
  </conditionalFormatting>
  <conditionalFormatting sqref="P134">
    <cfRule type="containsText" dxfId="6021" priority="324" stopIfTrue="1" operator="containsText" text="WP">
      <formula>NOT(ISERROR(SEARCH("WP",P134)))</formula>
    </cfRule>
  </conditionalFormatting>
  <conditionalFormatting sqref="P134">
    <cfRule type="expression" dxfId="6020" priority="325">
      <formula>$W134&gt;0</formula>
    </cfRule>
  </conditionalFormatting>
  <conditionalFormatting sqref="N136">
    <cfRule type="expression" dxfId="6019" priority="320" stopIfTrue="1">
      <formula>$D$124="- Select EU funder -"</formula>
    </cfRule>
  </conditionalFormatting>
  <conditionalFormatting sqref="N136">
    <cfRule type="notContainsBlanks" dxfId="6018" priority="321" stopIfTrue="1">
      <formula>LEN(TRIM(N136))&gt;0</formula>
    </cfRule>
  </conditionalFormatting>
  <conditionalFormatting sqref="N136">
    <cfRule type="expression" dxfId="6017" priority="322">
      <formula>$W136&gt;0</formula>
    </cfRule>
  </conditionalFormatting>
  <conditionalFormatting sqref="P136">
    <cfRule type="expression" dxfId="6016" priority="317" stopIfTrue="1">
      <formula>$D$124="- Select EU funder -"</formula>
    </cfRule>
  </conditionalFormatting>
  <conditionalFormatting sqref="P136">
    <cfRule type="containsText" dxfId="6015" priority="318" stopIfTrue="1" operator="containsText" text="WP">
      <formula>NOT(ISERROR(SEARCH("WP",P136)))</formula>
    </cfRule>
  </conditionalFormatting>
  <conditionalFormatting sqref="P136">
    <cfRule type="expression" dxfId="6014" priority="319">
      <formula>$W136&gt;0</formula>
    </cfRule>
  </conditionalFormatting>
  <conditionalFormatting sqref="N138">
    <cfRule type="expression" dxfId="6013" priority="314" stopIfTrue="1">
      <formula>$D$124="- Select EU funder -"</formula>
    </cfRule>
  </conditionalFormatting>
  <conditionalFormatting sqref="N138">
    <cfRule type="notContainsBlanks" dxfId="6012" priority="315" stopIfTrue="1">
      <formula>LEN(TRIM(N138))&gt;0</formula>
    </cfRule>
  </conditionalFormatting>
  <conditionalFormatting sqref="N138">
    <cfRule type="expression" dxfId="6011" priority="316">
      <formula>$W138&gt;0</formula>
    </cfRule>
  </conditionalFormatting>
  <conditionalFormatting sqref="P138">
    <cfRule type="expression" dxfId="6010" priority="311" stopIfTrue="1">
      <formula>$D$124="- Select EU funder -"</formula>
    </cfRule>
  </conditionalFormatting>
  <conditionalFormatting sqref="P138">
    <cfRule type="containsText" dxfId="6009" priority="312" stopIfTrue="1" operator="containsText" text="WP">
      <formula>NOT(ISERROR(SEARCH("WP",P138)))</formula>
    </cfRule>
  </conditionalFormatting>
  <conditionalFormatting sqref="P138">
    <cfRule type="expression" dxfId="6008" priority="313">
      <formula>$W138&gt;0</formula>
    </cfRule>
  </conditionalFormatting>
  <conditionalFormatting sqref="N140">
    <cfRule type="expression" dxfId="6007" priority="308" stopIfTrue="1">
      <formula>$D$124="- Select EU funder -"</formula>
    </cfRule>
  </conditionalFormatting>
  <conditionalFormatting sqref="N140">
    <cfRule type="notContainsBlanks" dxfId="6006" priority="309" stopIfTrue="1">
      <formula>LEN(TRIM(N140))&gt;0</formula>
    </cfRule>
  </conditionalFormatting>
  <conditionalFormatting sqref="N140">
    <cfRule type="expression" dxfId="6005" priority="310">
      <formula>$W140&gt;0</formula>
    </cfRule>
  </conditionalFormatting>
  <conditionalFormatting sqref="P140">
    <cfRule type="expression" dxfId="6004" priority="305" stopIfTrue="1">
      <formula>$D$124="- Select EU funder -"</formula>
    </cfRule>
  </conditionalFormatting>
  <conditionalFormatting sqref="P140">
    <cfRule type="containsText" dxfId="6003" priority="306" stopIfTrue="1" operator="containsText" text="WP">
      <formula>NOT(ISERROR(SEARCH("WP",P140)))</formula>
    </cfRule>
  </conditionalFormatting>
  <conditionalFormatting sqref="P140">
    <cfRule type="expression" dxfId="6002" priority="307">
      <formula>$W140&gt;0</formula>
    </cfRule>
  </conditionalFormatting>
  <conditionalFormatting sqref="N142">
    <cfRule type="expression" dxfId="6001" priority="302" stopIfTrue="1">
      <formula>$D$124="- Select EU funder -"</formula>
    </cfRule>
  </conditionalFormatting>
  <conditionalFormatting sqref="N142">
    <cfRule type="notContainsBlanks" dxfId="6000" priority="303" stopIfTrue="1">
      <formula>LEN(TRIM(N142))&gt;0</formula>
    </cfRule>
  </conditionalFormatting>
  <conditionalFormatting sqref="N142">
    <cfRule type="expression" dxfId="5999" priority="304">
      <formula>$W142&gt;0</formula>
    </cfRule>
  </conditionalFormatting>
  <conditionalFormatting sqref="P142">
    <cfRule type="expression" dxfId="5998" priority="299" stopIfTrue="1">
      <formula>$D$124="- Select EU funder -"</formula>
    </cfRule>
  </conditionalFormatting>
  <conditionalFormatting sqref="P142">
    <cfRule type="containsText" dxfId="5997" priority="300" stopIfTrue="1" operator="containsText" text="WP">
      <formula>NOT(ISERROR(SEARCH("WP",P142)))</formula>
    </cfRule>
  </conditionalFormatting>
  <conditionalFormatting sqref="P142">
    <cfRule type="expression" dxfId="5996" priority="301">
      <formula>$W142&gt;0</formula>
    </cfRule>
  </conditionalFormatting>
  <conditionalFormatting sqref="N144">
    <cfRule type="expression" dxfId="5995" priority="296" stopIfTrue="1">
      <formula>$D$124="- Select EU funder -"</formula>
    </cfRule>
  </conditionalFormatting>
  <conditionalFormatting sqref="N144">
    <cfRule type="notContainsBlanks" dxfId="5994" priority="297" stopIfTrue="1">
      <formula>LEN(TRIM(N144))&gt;0</formula>
    </cfRule>
  </conditionalFormatting>
  <conditionalFormatting sqref="N144">
    <cfRule type="expression" dxfId="5993" priority="298">
      <formula>$W144&gt;0</formula>
    </cfRule>
  </conditionalFormatting>
  <conditionalFormatting sqref="P144">
    <cfRule type="expression" dxfId="5992" priority="293" stopIfTrue="1">
      <formula>$D$124="- Select EU funder -"</formula>
    </cfRule>
  </conditionalFormatting>
  <conditionalFormatting sqref="P144">
    <cfRule type="containsText" dxfId="5991" priority="294" stopIfTrue="1" operator="containsText" text="WP">
      <formula>NOT(ISERROR(SEARCH("WP",P144)))</formula>
    </cfRule>
  </conditionalFormatting>
  <conditionalFormatting sqref="P144">
    <cfRule type="expression" dxfId="5990" priority="295">
      <formula>$W144&gt;0</formula>
    </cfRule>
  </conditionalFormatting>
  <conditionalFormatting sqref="N146">
    <cfRule type="expression" dxfId="5989" priority="290" stopIfTrue="1">
      <formula>$D$124="- Select EU funder -"</formula>
    </cfRule>
  </conditionalFormatting>
  <conditionalFormatting sqref="N146">
    <cfRule type="notContainsBlanks" dxfId="5988" priority="291" stopIfTrue="1">
      <formula>LEN(TRIM(N146))&gt;0</formula>
    </cfRule>
  </conditionalFormatting>
  <conditionalFormatting sqref="N146">
    <cfRule type="expression" dxfId="5987" priority="292">
      <formula>$W146&gt;0</formula>
    </cfRule>
  </conditionalFormatting>
  <conditionalFormatting sqref="P146">
    <cfRule type="expression" dxfId="5986" priority="287" stopIfTrue="1">
      <formula>$D$124="- Select EU funder -"</formula>
    </cfRule>
  </conditionalFormatting>
  <conditionalFormatting sqref="P146">
    <cfRule type="containsText" dxfId="5985" priority="288" stopIfTrue="1" operator="containsText" text="WP">
      <formula>NOT(ISERROR(SEARCH("WP",P146)))</formula>
    </cfRule>
  </conditionalFormatting>
  <conditionalFormatting sqref="P146">
    <cfRule type="expression" dxfId="5984" priority="289">
      <formula>$W146&gt;0</formula>
    </cfRule>
  </conditionalFormatting>
  <conditionalFormatting sqref="N148">
    <cfRule type="expression" dxfId="5983" priority="284" stopIfTrue="1">
      <formula>$D$124="- Select EU funder -"</formula>
    </cfRule>
  </conditionalFormatting>
  <conditionalFormatting sqref="N148">
    <cfRule type="notContainsBlanks" dxfId="5982" priority="285" stopIfTrue="1">
      <formula>LEN(TRIM(N148))&gt;0</formula>
    </cfRule>
  </conditionalFormatting>
  <conditionalFormatting sqref="N148">
    <cfRule type="expression" dxfId="5981" priority="286">
      <formula>$W148&gt;0</formula>
    </cfRule>
  </conditionalFormatting>
  <conditionalFormatting sqref="P148">
    <cfRule type="expression" dxfId="5980" priority="281" stopIfTrue="1">
      <formula>$D$124="- Select EU funder -"</formula>
    </cfRule>
  </conditionalFormatting>
  <conditionalFormatting sqref="P148">
    <cfRule type="containsText" dxfId="5979" priority="282" stopIfTrue="1" operator="containsText" text="WP">
      <formula>NOT(ISERROR(SEARCH("WP",P148)))</formula>
    </cfRule>
  </conditionalFormatting>
  <conditionalFormatting sqref="P148">
    <cfRule type="expression" dxfId="5978" priority="283">
      <formula>$W148&gt;0</formula>
    </cfRule>
  </conditionalFormatting>
  <conditionalFormatting sqref="N150">
    <cfRule type="expression" dxfId="5977" priority="278" stopIfTrue="1">
      <formula>$D$124="- Select EU funder -"</formula>
    </cfRule>
  </conditionalFormatting>
  <conditionalFormatting sqref="N150">
    <cfRule type="notContainsBlanks" dxfId="5976" priority="279" stopIfTrue="1">
      <formula>LEN(TRIM(N150))&gt;0</formula>
    </cfRule>
  </conditionalFormatting>
  <conditionalFormatting sqref="N150">
    <cfRule type="expression" dxfId="5975" priority="280">
      <formula>$W150&gt;0</formula>
    </cfRule>
  </conditionalFormatting>
  <conditionalFormatting sqref="P150">
    <cfRule type="expression" dxfId="5974" priority="275" stopIfTrue="1">
      <formula>$D$124="- Select EU funder -"</formula>
    </cfRule>
  </conditionalFormatting>
  <conditionalFormatting sqref="P150">
    <cfRule type="containsText" dxfId="5973" priority="276" stopIfTrue="1" operator="containsText" text="WP">
      <formula>NOT(ISERROR(SEARCH("WP",P150)))</formula>
    </cfRule>
  </conditionalFormatting>
  <conditionalFormatting sqref="P150">
    <cfRule type="expression" dxfId="5972" priority="277">
      <formula>$W150&gt;0</formula>
    </cfRule>
  </conditionalFormatting>
  <conditionalFormatting sqref="N152">
    <cfRule type="expression" dxfId="5971" priority="272" stopIfTrue="1">
      <formula>$D$124="- Select EU funder -"</formula>
    </cfRule>
  </conditionalFormatting>
  <conditionalFormatting sqref="N152">
    <cfRule type="notContainsBlanks" dxfId="5970" priority="273" stopIfTrue="1">
      <formula>LEN(TRIM(N152))&gt;0</formula>
    </cfRule>
  </conditionalFormatting>
  <conditionalFormatting sqref="N152">
    <cfRule type="expression" dxfId="5969" priority="274">
      <formula>$W152&gt;0</formula>
    </cfRule>
  </conditionalFormatting>
  <conditionalFormatting sqref="P152">
    <cfRule type="expression" dxfId="5968" priority="269" stopIfTrue="1">
      <formula>$D$124="- Select EU funder -"</formula>
    </cfRule>
  </conditionalFormatting>
  <conditionalFormatting sqref="P152">
    <cfRule type="containsText" dxfId="5967" priority="270" stopIfTrue="1" operator="containsText" text="WP">
      <formula>NOT(ISERROR(SEARCH("WP",P152)))</formula>
    </cfRule>
  </conditionalFormatting>
  <conditionalFormatting sqref="P152">
    <cfRule type="expression" dxfId="5966" priority="271">
      <formula>$W152&gt;0</formula>
    </cfRule>
  </conditionalFormatting>
  <conditionalFormatting sqref="N154">
    <cfRule type="expression" dxfId="5965" priority="266" stopIfTrue="1">
      <formula>$D$154="- Select EU funder -"</formula>
    </cfRule>
  </conditionalFormatting>
  <conditionalFormatting sqref="N154">
    <cfRule type="notContainsBlanks" dxfId="5964" priority="267" stopIfTrue="1">
      <formula>LEN(TRIM(N154))&gt;0</formula>
    </cfRule>
  </conditionalFormatting>
  <conditionalFormatting sqref="N154">
    <cfRule type="expression" dxfId="5963" priority="268">
      <formula>$W154&gt;0</formula>
    </cfRule>
  </conditionalFormatting>
  <conditionalFormatting sqref="P154">
    <cfRule type="expression" dxfId="5962" priority="263" stopIfTrue="1">
      <formula>$D$154="- Select EU funder -"</formula>
    </cfRule>
  </conditionalFormatting>
  <conditionalFormatting sqref="P154">
    <cfRule type="containsText" dxfId="5961" priority="264" stopIfTrue="1" operator="containsText" text="WP">
      <formula>NOT(ISERROR(SEARCH("WP",P154)))</formula>
    </cfRule>
  </conditionalFormatting>
  <conditionalFormatting sqref="P154">
    <cfRule type="expression" dxfId="5960" priority="265">
      <formula>$W154&gt;0</formula>
    </cfRule>
  </conditionalFormatting>
  <conditionalFormatting sqref="N156">
    <cfRule type="expression" dxfId="5959" priority="260" stopIfTrue="1">
      <formula>$D$154="- Select EU funder -"</formula>
    </cfRule>
  </conditionalFormatting>
  <conditionalFormatting sqref="N156">
    <cfRule type="notContainsBlanks" dxfId="5958" priority="261" stopIfTrue="1">
      <formula>LEN(TRIM(N156))&gt;0</formula>
    </cfRule>
  </conditionalFormatting>
  <conditionalFormatting sqref="N156">
    <cfRule type="expression" dxfId="5957" priority="262">
      <formula>$W156&gt;0</formula>
    </cfRule>
  </conditionalFormatting>
  <conditionalFormatting sqref="P156">
    <cfRule type="expression" dxfId="5956" priority="257" stopIfTrue="1">
      <formula>$D$154="- Select EU funder -"</formula>
    </cfRule>
  </conditionalFormatting>
  <conditionalFormatting sqref="P156">
    <cfRule type="containsText" dxfId="5955" priority="258" stopIfTrue="1" operator="containsText" text="WP">
      <formula>NOT(ISERROR(SEARCH("WP",P156)))</formula>
    </cfRule>
  </conditionalFormatting>
  <conditionalFormatting sqref="P156">
    <cfRule type="expression" dxfId="5954" priority="259">
      <formula>$W156&gt;0</formula>
    </cfRule>
  </conditionalFormatting>
  <conditionalFormatting sqref="N158">
    <cfRule type="expression" dxfId="5953" priority="254" stopIfTrue="1">
      <formula>$D$154="- Select EU funder -"</formula>
    </cfRule>
  </conditionalFormatting>
  <conditionalFormatting sqref="N158">
    <cfRule type="notContainsBlanks" dxfId="5952" priority="255" stopIfTrue="1">
      <formula>LEN(TRIM(N158))&gt;0</formula>
    </cfRule>
  </conditionalFormatting>
  <conditionalFormatting sqref="N158">
    <cfRule type="expression" dxfId="5951" priority="256">
      <formula>$W158&gt;0</formula>
    </cfRule>
  </conditionalFormatting>
  <conditionalFormatting sqref="P158">
    <cfRule type="expression" dxfId="5950" priority="251" stopIfTrue="1">
      <formula>$D$154="- Select EU funder -"</formula>
    </cfRule>
  </conditionalFormatting>
  <conditionalFormatting sqref="P158">
    <cfRule type="containsText" dxfId="5949" priority="252" stopIfTrue="1" operator="containsText" text="WP">
      <formula>NOT(ISERROR(SEARCH("WP",P158)))</formula>
    </cfRule>
  </conditionalFormatting>
  <conditionalFormatting sqref="P158">
    <cfRule type="expression" dxfId="5948" priority="253">
      <formula>$W158&gt;0</formula>
    </cfRule>
  </conditionalFormatting>
  <conditionalFormatting sqref="N160">
    <cfRule type="expression" dxfId="5947" priority="248" stopIfTrue="1">
      <formula>$D$154="- Select EU funder -"</formula>
    </cfRule>
  </conditionalFormatting>
  <conditionalFormatting sqref="N160">
    <cfRule type="notContainsBlanks" dxfId="5946" priority="249" stopIfTrue="1">
      <formula>LEN(TRIM(N160))&gt;0</formula>
    </cfRule>
  </conditionalFormatting>
  <conditionalFormatting sqref="N160">
    <cfRule type="expression" dxfId="5945" priority="250">
      <formula>$W160&gt;0</formula>
    </cfRule>
  </conditionalFormatting>
  <conditionalFormatting sqref="P160">
    <cfRule type="expression" dxfId="5944" priority="245" stopIfTrue="1">
      <formula>$D$154="- Select EU funder -"</formula>
    </cfRule>
  </conditionalFormatting>
  <conditionalFormatting sqref="P160">
    <cfRule type="containsText" dxfId="5943" priority="246" stopIfTrue="1" operator="containsText" text="WP">
      <formula>NOT(ISERROR(SEARCH("WP",P160)))</formula>
    </cfRule>
  </conditionalFormatting>
  <conditionalFormatting sqref="P160">
    <cfRule type="expression" dxfId="5942" priority="247">
      <formula>$W160&gt;0</formula>
    </cfRule>
  </conditionalFormatting>
  <conditionalFormatting sqref="N162">
    <cfRule type="expression" dxfId="5941" priority="242" stopIfTrue="1">
      <formula>$D$154="- Select EU funder -"</formula>
    </cfRule>
  </conditionalFormatting>
  <conditionalFormatting sqref="N162">
    <cfRule type="notContainsBlanks" dxfId="5940" priority="243" stopIfTrue="1">
      <formula>LEN(TRIM(N162))&gt;0</formula>
    </cfRule>
  </conditionalFormatting>
  <conditionalFormatting sqref="N162">
    <cfRule type="expression" dxfId="5939" priority="244">
      <formula>$W162&gt;0</formula>
    </cfRule>
  </conditionalFormatting>
  <conditionalFormatting sqref="P162">
    <cfRule type="expression" dxfId="5938" priority="239" stopIfTrue="1">
      <formula>$D$154="- Select EU funder -"</formula>
    </cfRule>
  </conditionalFormatting>
  <conditionalFormatting sqref="P162">
    <cfRule type="containsText" dxfId="5937" priority="240" stopIfTrue="1" operator="containsText" text="WP">
      <formula>NOT(ISERROR(SEARCH("WP",P162)))</formula>
    </cfRule>
  </conditionalFormatting>
  <conditionalFormatting sqref="P162">
    <cfRule type="expression" dxfId="5936" priority="241">
      <formula>$W162&gt;0</formula>
    </cfRule>
  </conditionalFormatting>
  <conditionalFormatting sqref="N164">
    <cfRule type="expression" dxfId="5935" priority="236" stopIfTrue="1">
      <formula>$D$154="- Select EU funder -"</formula>
    </cfRule>
  </conditionalFormatting>
  <conditionalFormatting sqref="N164">
    <cfRule type="notContainsBlanks" dxfId="5934" priority="237" stopIfTrue="1">
      <formula>LEN(TRIM(N164))&gt;0</formula>
    </cfRule>
  </conditionalFormatting>
  <conditionalFormatting sqref="N164">
    <cfRule type="expression" dxfId="5933" priority="238">
      <formula>$W164&gt;0</formula>
    </cfRule>
  </conditionalFormatting>
  <conditionalFormatting sqref="P164">
    <cfRule type="expression" dxfId="5932" priority="233" stopIfTrue="1">
      <formula>$D$154="- Select EU funder -"</formula>
    </cfRule>
  </conditionalFormatting>
  <conditionalFormatting sqref="P164">
    <cfRule type="containsText" dxfId="5931" priority="234" stopIfTrue="1" operator="containsText" text="WP">
      <formula>NOT(ISERROR(SEARCH("WP",P164)))</formula>
    </cfRule>
  </conditionalFormatting>
  <conditionalFormatting sqref="P164">
    <cfRule type="expression" dxfId="5930" priority="235">
      <formula>$W164&gt;0</formula>
    </cfRule>
  </conditionalFormatting>
  <conditionalFormatting sqref="N166">
    <cfRule type="expression" dxfId="5929" priority="230" stopIfTrue="1">
      <formula>$D$154="- Select EU funder -"</formula>
    </cfRule>
  </conditionalFormatting>
  <conditionalFormatting sqref="N166">
    <cfRule type="notContainsBlanks" dxfId="5928" priority="231" stopIfTrue="1">
      <formula>LEN(TRIM(N166))&gt;0</formula>
    </cfRule>
  </conditionalFormatting>
  <conditionalFormatting sqref="N166">
    <cfRule type="expression" dxfId="5927" priority="232">
      <formula>$W166&gt;0</formula>
    </cfRule>
  </conditionalFormatting>
  <conditionalFormatting sqref="P166">
    <cfRule type="expression" dxfId="5926" priority="227" stopIfTrue="1">
      <formula>$D$154="- Select EU funder -"</formula>
    </cfRule>
  </conditionalFormatting>
  <conditionalFormatting sqref="P166">
    <cfRule type="containsText" dxfId="5925" priority="228" stopIfTrue="1" operator="containsText" text="WP">
      <formula>NOT(ISERROR(SEARCH("WP",P166)))</formula>
    </cfRule>
  </conditionalFormatting>
  <conditionalFormatting sqref="P166">
    <cfRule type="expression" dxfId="5924" priority="229">
      <formula>$W166&gt;0</formula>
    </cfRule>
  </conditionalFormatting>
  <conditionalFormatting sqref="N168">
    <cfRule type="expression" dxfId="5923" priority="224" stopIfTrue="1">
      <formula>$D$154="- Select EU funder -"</formula>
    </cfRule>
  </conditionalFormatting>
  <conditionalFormatting sqref="N168">
    <cfRule type="notContainsBlanks" dxfId="5922" priority="225" stopIfTrue="1">
      <formula>LEN(TRIM(N168))&gt;0</formula>
    </cfRule>
  </conditionalFormatting>
  <conditionalFormatting sqref="N168">
    <cfRule type="expression" dxfId="5921" priority="226">
      <formula>$W168&gt;0</formula>
    </cfRule>
  </conditionalFormatting>
  <conditionalFormatting sqref="P168">
    <cfRule type="expression" dxfId="5920" priority="221" stopIfTrue="1">
      <formula>$D$154="- Select EU funder -"</formula>
    </cfRule>
  </conditionalFormatting>
  <conditionalFormatting sqref="P168">
    <cfRule type="containsText" dxfId="5919" priority="222" stopIfTrue="1" operator="containsText" text="WP">
      <formula>NOT(ISERROR(SEARCH("WP",P168)))</formula>
    </cfRule>
  </conditionalFormatting>
  <conditionalFormatting sqref="P168">
    <cfRule type="expression" dxfId="5918" priority="223">
      <formula>$W168&gt;0</formula>
    </cfRule>
  </conditionalFormatting>
  <conditionalFormatting sqref="N170">
    <cfRule type="expression" dxfId="5917" priority="218" stopIfTrue="1">
      <formula>$D$154="- Select EU funder -"</formula>
    </cfRule>
  </conditionalFormatting>
  <conditionalFormatting sqref="N170">
    <cfRule type="notContainsBlanks" dxfId="5916" priority="219" stopIfTrue="1">
      <formula>LEN(TRIM(N170))&gt;0</formula>
    </cfRule>
  </conditionalFormatting>
  <conditionalFormatting sqref="N170">
    <cfRule type="expression" dxfId="5915" priority="220">
      <formula>$W170&gt;0</formula>
    </cfRule>
  </conditionalFormatting>
  <conditionalFormatting sqref="P170">
    <cfRule type="expression" dxfId="5914" priority="215" stopIfTrue="1">
      <formula>$D$154="- Select EU funder -"</formula>
    </cfRule>
  </conditionalFormatting>
  <conditionalFormatting sqref="P170">
    <cfRule type="containsText" dxfId="5913" priority="216" stopIfTrue="1" operator="containsText" text="WP">
      <formula>NOT(ISERROR(SEARCH("WP",P170)))</formula>
    </cfRule>
  </conditionalFormatting>
  <conditionalFormatting sqref="P170">
    <cfRule type="expression" dxfId="5912" priority="217">
      <formula>$W170&gt;0</formula>
    </cfRule>
  </conditionalFormatting>
  <conditionalFormatting sqref="N172">
    <cfRule type="expression" dxfId="5911" priority="212" stopIfTrue="1">
      <formula>$D$154="- Select EU funder -"</formula>
    </cfRule>
  </conditionalFormatting>
  <conditionalFormatting sqref="N172">
    <cfRule type="notContainsBlanks" dxfId="5910" priority="213" stopIfTrue="1">
      <formula>LEN(TRIM(N172))&gt;0</formula>
    </cfRule>
  </conditionalFormatting>
  <conditionalFormatting sqref="N172">
    <cfRule type="expression" dxfId="5909" priority="214">
      <formula>$W172&gt;0</formula>
    </cfRule>
  </conditionalFormatting>
  <conditionalFormatting sqref="P172">
    <cfRule type="expression" dxfId="5908" priority="209" stopIfTrue="1">
      <formula>$D$154="- Select EU funder -"</formula>
    </cfRule>
  </conditionalFormatting>
  <conditionalFormatting sqref="P172">
    <cfRule type="containsText" dxfId="5907" priority="210" stopIfTrue="1" operator="containsText" text="WP">
      <formula>NOT(ISERROR(SEARCH("WP",P172)))</formula>
    </cfRule>
  </conditionalFormatting>
  <conditionalFormatting sqref="P172">
    <cfRule type="expression" dxfId="5906" priority="211">
      <formula>$W172&gt;0</formula>
    </cfRule>
  </conditionalFormatting>
  <conditionalFormatting sqref="N174">
    <cfRule type="expression" dxfId="5905" priority="206" stopIfTrue="1">
      <formula>$D$154="- Select EU funder -"</formula>
    </cfRule>
  </conditionalFormatting>
  <conditionalFormatting sqref="N174">
    <cfRule type="notContainsBlanks" dxfId="5904" priority="207" stopIfTrue="1">
      <formula>LEN(TRIM(N174))&gt;0</formula>
    </cfRule>
  </conditionalFormatting>
  <conditionalFormatting sqref="N174">
    <cfRule type="expression" dxfId="5903" priority="208">
      <formula>$W174&gt;0</formula>
    </cfRule>
  </conditionalFormatting>
  <conditionalFormatting sqref="P174">
    <cfRule type="expression" dxfId="5902" priority="203" stopIfTrue="1">
      <formula>$D$154="- Select EU funder -"</formula>
    </cfRule>
  </conditionalFormatting>
  <conditionalFormatting sqref="P174">
    <cfRule type="containsText" dxfId="5901" priority="204" stopIfTrue="1" operator="containsText" text="WP">
      <formula>NOT(ISERROR(SEARCH("WP",P174)))</formula>
    </cfRule>
  </conditionalFormatting>
  <conditionalFormatting sqref="P174">
    <cfRule type="expression" dxfId="5900" priority="205">
      <formula>$W174&gt;0</formula>
    </cfRule>
  </conditionalFormatting>
  <conditionalFormatting sqref="N176">
    <cfRule type="expression" dxfId="5899" priority="200" stopIfTrue="1">
      <formula>$D$154="- Select EU funder -"</formula>
    </cfRule>
  </conditionalFormatting>
  <conditionalFormatting sqref="N176">
    <cfRule type="notContainsBlanks" dxfId="5898" priority="201" stopIfTrue="1">
      <formula>LEN(TRIM(N176))&gt;0</formula>
    </cfRule>
  </conditionalFormatting>
  <conditionalFormatting sqref="N176">
    <cfRule type="expression" dxfId="5897" priority="202">
      <formula>$W176&gt;0</formula>
    </cfRule>
  </conditionalFormatting>
  <conditionalFormatting sqref="P176">
    <cfRule type="expression" dxfId="5896" priority="197" stopIfTrue="1">
      <formula>$D$154="- Select EU funder -"</formula>
    </cfRule>
  </conditionalFormatting>
  <conditionalFormatting sqref="P176">
    <cfRule type="containsText" dxfId="5895" priority="198" stopIfTrue="1" operator="containsText" text="WP">
      <formula>NOT(ISERROR(SEARCH("WP",P176)))</formula>
    </cfRule>
  </conditionalFormatting>
  <conditionalFormatting sqref="P176">
    <cfRule type="expression" dxfId="5894" priority="199">
      <formula>$W176&gt;0</formula>
    </cfRule>
  </conditionalFormatting>
  <conditionalFormatting sqref="N178">
    <cfRule type="expression" dxfId="5893" priority="194" stopIfTrue="1">
      <formula>$D$154="- Select EU funder -"</formula>
    </cfRule>
  </conditionalFormatting>
  <conditionalFormatting sqref="N178">
    <cfRule type="notContainsBlanks" dxfId="5892" priority="195" stopIfTrue="1">
      <formula>LEN(TRIM(N178))&gt;0</formula>
    </cfRule>
  </conditionalFormatting>
  <conditionalFormatting sqref="N178">
    <cfRule type="expression" dxfId="5891" priority="196">
      <formula>$W178&gt;0</formula>
    </cfRule>
  </conditionalFormatting>
  <conditionalFormatting sqref="P178">
    <cfRule type="expression" dxfId="5890" priority="191" stopIfTrue="1">
      <formula>$D$154="- Select EU funder -"</formula>
    </cfRule>
  </conditionalFormatting>
  <conditionalFormatting sqref="P178">
    <cfRule type="containsText" dxfId="5889" priority="192" stopIfTrue="1" operator="containsText" text="WP">
      <formula>NOT(ISERROR(SEARCH("WP",P178)))</formula>
    </cfRule>
  </conditionalFormatting>
  <conditionalFormatting sqref="P178">
    <cfRule type="expression" dxfId="5888" priority="193">
      <formula>$W178&gt;0</formula>
    </cfRule>
  </conditionalFormatting>
  <conditionalFormatting sqref="N180">
    <cfRule type="expression" dxfId="5887" priority="188" stopIfTrue="1">
      <formula>$D$154="- Select EU funder -"</formula>
    </cfRule>
  </conditionalFormatting>
  <conditionalFormatting sqref="N180">
    <cfRule type="notContainsBlanks" dxfId="5886" priority="189" stopIfTrue="1">
      <formula>LEN(TRIM(N180))&gt;0</formula>
    </cfRule>
  </conditionalFormatting>
  <conditionalFormatting sqref="N180">
    <cfRule type="expression" dxfId="5885" priority="190">
      <formula>$W180&gt;0</formula>
    </cfRule>
  </conditionalFormatting>
  <conditionalFormatting sqref="P180">
    <cfRule type="expression" dxfId="5884" priority="185" stopIfTrue="1">
      <formula>$D$154="- Select EU funder -"</formula>
    </cfRule>
  </conditionalFormatting>
  <conditionalFormatting sqref="P180">
    <cfRule type="containsText" dxfId="5883" priority="186" stopIfTrue="1" operator="containsText" text="WP">
      <formula>NOT(ISERROR(SEARCH("WP",P180)))</formula>
    </cfRule>
  </conditionalFormatting>
  <conditionalFormatting sqref="P180">
    <cfRule type="expression" dxfId="5882" priority="187">
      <formula>$W180&gt;0</formula>
    </cfRule>
  </conditionalFormatting>
  <conditionalFormatting sqref="N182">
    <cfRule type="expression" dxfId="5881" priority="182" stopIfTrue="1">
      <formula>$D$154="- Select EU funder -"</formula>
    </cfRule>
  </conditionalFormatting>
  <conditionalFormatting sqref="N182">
    <cfRule type="notContainsBlanks" dxfId="5880" priority="183" stopIfTrue="1">
      <formula>LEN(TRIM(N182))&gt;0</formula>
    </cfRule>
  </conditionalFormatting>
  <conditionalFormatting sqref="N182">
    <cfRule type="expression" dxfId="5879" priority="184">
      <formula>$W182&gt;0</formula>
    </cfRule>
  </conditionalFormatting>
  <conditionalFormatting sqref="P182">
    <cfRule type="expression" dxfId="5878" priority="179" stopIfTrue="1">
      <formula>$D$154="- Select EU funder -"</formula>
    </cfRule>
  </conditionalFormatting>
  <conditionalFormatting sqref="P182">
    <cfRule type="containsText" dxfId="5877" priority="180" stopIfTrue="1" operator="containsText" text="WP">
      <formula>NOT(ISERROR(SEARCH("WP",P182)))</formula>
    </cfRule>
  </conditionalFormatting>
  <conditionalFormatting sqref="P182">
    <cfRule type="expression" dxfId="5876" priority="181">
      <formula>$W182&gt;0</formula>
    </cfRule>
  </conditionalFormatting>
  <conditionalFormatting sqref="N184">
    <cfRule type="expression" dxfId="5875" priority="176" stopIfTrue="1">
      <formula>$D$184="- Select EU funder -"</formula>
    </cfRule>
  </conditionalFormatting>
  <conditionalFormatting sqref="N184">
    <cfRule type="notContainsBlanks" dxfId="5874" priority="177" stopIfTrue="1">
      <formula>LEN(TRIM(N184))&gt;0</formula>
    </cfRule>
  </conditionalFormatting>
  <conditionalFormatting sqref="N184">
    <cfRule type="expression" dxfId="5873" priority="178">
      <formula>$W184&gt;0</formula>
    </cfRule>
  </conditionalFormatting>
  <conditionalFormatting sqref="P184">
    <cfRule type="expression" dxfId="5872" priority="173" stopIfTrue="1">
      <formula>$D$184="- Select EU funder -"</formula>
    </cfRule>
  </conditionalFormatting>
  <conditionalFormatting sqref="P184">
    <cfRule type="containsText" dxfId="5871" priority="174" stopIfTrue="1" operator="containsText" text="WP">
      <formula>NOT(ISERROR(SEARCH("WP",P184)))</formula>
    </cfRule>
  </conditionalFormatting>
  <conditionalFormatting sqref="P184">
    <cfRule type="expression" dxfId="5870" priority="175">
      <formula>$W184&gt;0</formula>
    </cfRule>
  </conditionalFormatting>
  <conditionalFormatting sqref="N186">
    <cfRule type="expression" dxfId="5869" priority="170" stopIfTrue="1">
      <formula>$D$184="- Select EU funder -"</formula>
    </cfRule>
  </conditionalFormatting>
  <conditionalFormatting sqref="N186">
    <cfRule type="notContainsBlanks" dxfId="5868" priority="171" stopIfTrue="1">
      <formula>LEN(TRIM(N186))&gt;0</formula>
    </cfRule>
  </conditionalFormatting>
  <conditionalFormatting sqref="N186">
    <cfRule type="expression" dxfId="5867" priority="172">
      <formula>$W186&gt;0</formula>
    </cfRule>
  </conditionalFormatting>
  <conditionalFormatting sqref="P186">
    <cfRule type="expression" dxfId="5866" priority="167" stopIfTrue="1">
      <formula>$D$184="- Select EU funder -"</formula>
    </cfRule>
  </conditionalFormatting>
  <conditionalFormatting sqref="P186">
    <cfRule type="containsText" dxfId="5865" priority="168" stopIfTrue="1" operator="containsText" text="WP">
      <formula>NOT(ISERROR(SEARCH("WP",P186)))</formula>
    </cfRule>
  </conditionalFormatting>
  <conditionalFormatting sqref="P186">
    <cfRule type="expression" dxfId="5864" priority="169">
      <formula>$W186&gt;0</formula>
    </cfRule>
  </conditionalFormatting>
  <conditionalFormatting sqref="N188">
    <cfRule type="expression" dxfId="5863" priority="164" stopIfTrue="1">
      <formula>$D$184="- Select EU funder -"</formula>
    </cfRule>
  </conditionalFormatting>
  <conditionalFormatting sqref="N188">
    <cfRule type="notContainsBlanks" dxfId="5862" priority="165" stopIfTrue="1">
      <formula>LEN(TRIM(N188))&gt;0</formula>
    </cfRule>
  </conditionalFormatting>
  <conditionalFormatting sqref="N188">
    <cfRule type="expression" dxfId="5861" priority="166">
      <formula>$W188&gt;0</formula>
    </cfRule>
  </conditionalFormatting>
  <conditionalFormatting sqref="P188">
    <cfRule type="expression" dxfId="5860" priority="161" stopIfTrue="1">
      <formula>$D$184="- Select EU funder -"</formula>
    </cfRule>
  </conditionalFormatting>
  <conditionalFormatting sqref="P188">
    <cfRule type="containsText" dxfId="5859" priority="162" stopIfTrue="1" operator="containsText" text="WP">
      <formula>NOT(ISERROR(SEARCH("WP",P188)))</formula>
    </cfRule>
  </conditionalFormatting>
  <conditionalFormatting sqref="P188">
    <cfRule type="expression" dxfId="5858" priority="163">
      <formula>$W188&gt;0</formula>
    </cfRule>
  </conditionalFormatting>
  <conditionalFormatting sqref="N190">
    <cfRule type="expression" dxfId="5857" priority="158" stopIfTrue="1">
      <formula>$D$184="- Select EU funder -"</formula>
    </cfRule>
  </conditionalFormatting>
  <conditionalFormatting sqref="N190">
    <cfRule type="notContainsBlanks" dxfId="5856" priority="159" stopIfTrue="1">
      <formula>LEN(TRIM(N190))&gt;0</formula>
    </cfRule>
  </conditionalFormatting>
  <conditionalFormatting sqref="N190">
    <cfRule type="expression" dxfId="5855" priority="160">
      <formula>$W190&gt;0</formula>
    </cfRule>
  </conditionalFormatting>
  <conditionalFormatting sqref="P190">
    <cfRule type="expression" dxfId="5854" priority="155" stopIfTrue="1">
      <formula>$D$184="- Select EU funder -"</formula>
    </cfRule>
  </conditionalFormatting>
  <conditionalFormatting sqref="P190">
    <cfRule type="containsText" dxfId="5853" priority="156" stopIfTrue="1" operator="containsText" text="WP">
      <formula>NOT(ISERROR(SEARCH("WP",P190)))</formula>
    </cfRule>
  </conditionalFormatting>
  <conditionalFormatting sqref="P190">
    <cfRule type="expression" dxfId="5852" priority="157">
      <formula>$W190&gt;0</formula>
    </cfRule>
  </conditionalFormatting>
  <conditionalFormatting sqref="N192">
    <cfRule type="expression" dxfId="5851" priority="152" stopIfTrue="1">
      <formula>$D$184="- Select EU funder -"</formula>
    </cfRule>
  </conditionalFormatting>
  <conditionalFormatting sqref="N192">
    <cfRule type="notContainsBlanks" dxfId="5850" priority="153" stopIfTrue="1">
      <formula>LEN(TRIM(N192))&gt;0</formula>
    </cfRule>
  </conditionalFormatting>
  <conditionalFormatting sqref="N192">
    <cfRule type="expression" dxfId="5849" priority="154">
      <formula>$W192&gt;0</formula>
    </cfRule>
  </conditionalFormatting>
  <conditionalFormatting sqref="P192">
    <cfRule type="expression" dxfId="5848" priority="149" stopIfTrue="1">
      <formula>$D$184="- Select EU funder -"</formula>
    </cfRule>
  </conditionalFormatting>
  <conditionalFormatting sqref="P192">
    <cfRule type="containsText" dxfId="5847" priority="150" stopIfTrue="1" operator="containsText" text="WP">
      <formula>NOT(ISERROR(SEARCH("WP",P192)))</formula>
    </cfRule>
  </conditionalFormatting>
  <conditionalFormatting sqref="P192">
    <cfRule type="expression" dxfId="5846" priority="151">
      <formula>$W192&gt;0</formula>
    </cfRule>
  </conditionalFormatting>
  <conditionalFormatting sqref="N194">
    <cfRule type="expression" dxfId="5845" priority="146" stopIfTrue="1">
      <formula>$D$184="- Select EU funder -"</formula>
    </cfRule>
  </conditionalFormatting>
  <conditionalFormatting sqref="N194">
    <cfRule type="notContainsBlanks" dxfId="5844" priority="147" stopIfTrue="1">
      <formula>LEN(TRIM(N194))&gt;0</formula>
    </cfRule>
  </conditionalFormatting>
  <conditionalFormatting sqref="N194">
    <cfRule type="expression" dxfId="5843" priority="148">
      <formula>$W194&gt;0</formula>
    </cfRule>
  </conditionalFormatting>
  <conditionalFormatting sqref="P194">
    <cfRule type="expression" dxfId="5842" priority="143" stopIfTrue="1">
      <formula>$D$184="- Select EU funder -"</formula>
    </cfRule>
  </conditionalFormatting>
  <conditionalFormatting sqref="P194">
    <cfRule type="containsText" dxfId="5841" priority="144" stopIfTrue="1" operator="containsText" text="WP">
      <formula>NOT(ISERROR(SEARCH("WP",P194)))</formula>
    </cfRule>
  </conditionalFormatting>
  <conditionalFormatting sqref="P194">
    <cfRule type="expression" dxfId="5840" priority="145">
      <formula>$W194&gt;0</formula>
    </cfRule>
  </conditionalFormatting>
  <conditionalFormatting sqref="N196">
    <cfRule type="expression" dxfId="5839" priority="140" stopIfTrue="1">
      <formula>$D$184="- Select EU funder -"</formula>
    </cfRule>
  </conditionalFormatting>
  <conditionalFormatting sqref="N196">
    <cfRule type="notContainsBlanks" dxfId="5838" priority="141" stopIfTrue="1">
      <formula>LEN(TRIM(N196))&gt;0</formula>
    </cfRule>
  </conditionalFormatting>
  <conditionalFormatting sqref="N196">
    <cfRule type="expression" dxfId="5837" priority="142">
      <formula>$W196&gt;0</formula>
    </cfRule>
  </conditionalFormatting>
  <conditionalFormatting sqref="P196">
    <cfRule type="expression" dxfId="5836" priority="137" stopIfTrue="1">
      <formula>$D$184="- Select EU funder -"</formula>
    </cfRule>
  </conditionalFormatting>
  <conditionalFormatting sqref="P196">
    <cfRule type="containsText" dxfId="5835" priority="138" stopIfTrue="1" operator="containsText" text="WP">
      <formula>NOT(ISERROR(SEARCH("WP",P196)))</formula>
    </cfRule>
  </conditionalFormatting>
  <conditionalFormatting sqref="P196">
    <cfRule type="expression" dxfId="5834" priority="139">
      <formula>$W196&gt;0</formula>
    </cfRule>
  </conditionalFormatting>
  <conditionalFormatting sqref="N198">
    <cfRule type="expression" dxfId="5833" priority="134" stopIfTrue="1">
      <formula>$D$184="- Select EU funder -"</formula>
    </cfRule>
  </conditionalFormatting>
  <conditionalFormatting sqref="N198">
    <cfRule type="notContainsBlanks" dxfId="5832" priority="135" stopIfTrue="1">
      <formula>LEN(TRIM(N198))&gt;0</formula>
    </cfRule>
  </conditionalFormatting>
  <conditionalFormatting sqref="N198">
    <cfRule type="expression" dxfId="5831" priority="136">
      <formula>$W198&gt;0</formula>
    </cfRule>
  </conditionalFormatting>
  <conditionalFormatting sqref="P198">
    <cfRule type="expression" dxfId="5830" priority="131" stopIfTrue="1">
      <formula>$D$184="- Select EU funder -"</formula>
    </cfRule>
  </conditionalFormatting>
  <conditionalFormatting sqref="P198">
    <cfRule type="containsText" dxfId="5829" priority="132" stopIfTrue="1" operator="containsText" text="WP">
      <formula>NOT(ISERROR(SEARCH("WP",P198)))</formula>
    </cfRule>
  </conditionalFormatting>
  <conditionalFormatting sqref="P198">
    <cfRule type="expression" dxfId="5828" priority="133">
      <formula>$W198&gt;0</formula>
    </cfRule>
  </conditionalFormatting>
  <conditionalFormatting sqref="N200">
    <cfRule type="expression" dxfId="5827" priority="128" stopIfTrue="1">
      <formula>$D$184="- Select EU funder -"</formula>
    </cfRule>
  </conditionalFormatting>
  <conditionalFormatting sqref="N200">
    <cfRule type="notContainsBlanks" dxfId="5826" priority="129" stopIfTrue="1">
      <formula>LEN(TRIM(N200))&gt;0</formula>
    </cfRule>
  </conditionalFormatting>
  <conditionalFormatting sqref="N200">
    <cfRule type="expression" dxfId="5825" priority="130">
      <formula>$W200&gt;0</formula>
    </cfRule>
  </conditionalFormatting>
  <conditionalFormatting sqref="P200">
    <cfRule type="expression" dxfId="5824" priority="125" stopIfTrue="1">
      <formula>$D$184="- Select EU funder -"</formula>
    </cfRule>
  </conditionalFormatting>
  <conditionalFormatting sqref="P200">
    <cfRule type="containsText" dxfId="5823" priority="126" stopIfTrue="1" operator="containsText" text="WP">
      <formula>NOT(ISERROR(SEARCH("WP",P200)))</formula>
    </cfRule>
  </conditionalFormatting>
  <conditionalFormatting sqref="P200">
    <cfRule type="expression" dxfId="5822" priority="127">
      <formula>$W200&gt;0</formula>
    </cfRule>
  </conditionalFormatting>
  <conditionalFormatting sqref="N202">
    <cfRule type="expression" dxfId="5821" priority="122" stopIfTrue="1">
      <formula>$D$184="- Select EU funder -"</formula>
    </cfRule>
  </conditionalFormatting>
  <conditionalFormatting sqref="N202">
    <cfRule type="notContainsBlanks" dxfId="5820" priority="123" stopIfTrue="1">
      <formula>LEN(TRIM(N202))&gt;0</formula>
    </cfRule>
  </conditionalFormatting>
  <conditionalFormatting sqref="N202">
    <cfRule type="expression" dxfId="5819" priority="124">
      <formula>$W202&gt;0</formula>
    </cfRule>
  </conditionalFormatting>
  <conditionalFormatting sqref="P202">
    <cfRule type="expression" dxfId="5818" priority="119" stopIfTrue="1">
      <formula>$D$184="- Select EU funder -"</formula>
    </cfRule>
  </conditionalFormatting>
  <conditionalFormatting sqref="P202">
    <cfRule type="containsText" dxfId="5817" priority="120" stopIfTrue="1" operator="containsText" text="WP">
      <formula>NOT(ISERROR(SEARCH("WP",P202)))</formula>
    </cfRule>
  </conditionalFormatting>
  <conditionalFormatting sqref="P202">
    <cfRule type="expression" dxfId="5816" priority="121">
      <formula>$W202&gt;0</formula>
    </cfRule>
  </conditionalFormatting>
  <conditionalFormatting sqref="N204">
    <cfRule type="expression" dxfId="5815" priority="116" stopIfTrue="1">
      <formula>$D$184="- Select EU funder -"</formula>
    </cfRule>
  </conditionalFormatting>
  <conditionalFormatting sqref="N204">
    <cfRule type="notContainsBlanks" dxfId="5814" priority="117" stopIfTrue="1">
      <formula>LEN(TRIM(N204))&gt;0</formula>
    </cfRule>
  </conditionalFormatting>
  <conditionalFormatting sqref="N204">
    <cfRule type="expression" dxfId="5813" priority="118">
      <formula>$W204&gt;0</formula>
    </cfRule>
  </conditionalFormatting>
  <conditionalFormatting sqref="P204">
    <cfRule type="expression" dxfId="5812" priority="113" stopIfTrue="1">
      <formula>$D$184="- Select EU funder -"</formula>
    </cfRule>
  </conditionalFormatting>
  <conditionalFormatting sqref="P204">
    <cfRule type="containsText" dxfId="5811" priority="114" stopIfTrue="1" operator="containsText" text="WP">
      <formula>NOT(ISERROR(SEARCH("WP",P204)))</formula>
    </cfRule>
  </conditionalFormatting>
  <conditionalFormatting sqref="P204">
    <cfRule type="expression" dxfId="5810" priority="115">
      <formula>$W204&gt;0</formula>
    </cfRule>
  </conditionalFormatting>
  <conditionalFormatting sqref="N206">
    <cfRule type="expression" dxfId="5809" priority="110" stopIfTrue="1">
      <formula>$D$184="- Select EU funder -"</formula>
    </cfRule>
  </conditionalFormatting>
  <conditionalFormatting sqref="N206">
    <cfRule type="notContainsBlanks" dxfId="5808" priority="111" stopIfTrue="1">
      <formula>LEN(TRIM(N206))&gt;0</formula>
    </cfRule>
  </conditionalFormatting>
  <conditionalFormatting sqref="N206">
    <cfRule type="expression" dxfId="5807" priority="112">
      <formula>$W206&gt;0</formula>
    </cfRule>
  </conditionalFormatting>
  <conditionalFormatting sqref="P206">
    <cfRule type="expression" dxfId="5806" priority="107" stopIfTrue="1">
      <formula>$D$184="- Select EU funder -"</formula>
    </cfRule>
  </conditionalFormatting>
  <conditionalFormatting sqref="P206">
    <cfRule type="containsText" dxfId="5805" priority="108" stopIfTrue="1" operator="containsText" text="WP">
      <formula>NOT(ISERROR(SEARCH("WP",P206)))</formula>
    </cfRule>
  </conditionalFormatting>
  <conditionalFormatting sqref="P206">
    <cfRule type="expression" dxfId="5804" priority="109">
      <formula>$W206&gt;0</formula>
    </cfRule>
  </conditionalFormatting>
  <conditionalFormatting sqref="N208">
    <cfRule type="expression" dxfId="5803" priority="104" stopIfTrue="1">
      <formula>$D$184="- Select EU funder -"</formula>
    </cfRule>
  </conditionalFormatting>
  <conditionalFormatting sqref="N208">
    <cfRule type="notContainsBlanks" dxfId="5802" priority="105" stopIfTrue="1">
      <formula>LEN(TRIM(N208))&gt;0</formula>
    </cfRule>
  </conditionalFormatting>
  <conditionalFormatting sqref="N208">
    <cfRule type="expression" dxfId="5801" priority="106">
      <formula>$W208&gt;0</formula>
    </cfRule>
  </conditionalFormatting>
  <conditionalFormatting sqref="P208">
    <cfRule type="expression" dxfId="5800" priority="101" stopIfTrue="1">
      <formula>$D$184="- Select EU funder -"</formula>
    </cfRule>
  </conditionalFormatting>
  <conditionalFormatting sqref="P208">
    <cfRule type="containsText" dxfId="5799" priority="102" stopIfTrue="1" operator="containsText" text="WP">
      <formula>NOT(ISERROR(SEARCH("WP",P208)))</formula>
    </cfRule>
  </conditionalFormatting>
  <conditionalFormatting sqref="P208">
    <cfRule type="expression" dxfId="5798" priority="103">
      <formula>$W208&gt;0</formula>
    </cfRule>
  </conditionalFormatting>
  <conditionalFormatting sqref="N210">
    <cfRule type="expression" dxfId="5797" priority="98" stopIfTrue="1">
      <formula>$D$184="- Select EU funder -"</formula>
    </cfRule>
  </conditionalFormatting>
  <conditionalFormatting sqref="N210">
    <cfRule type="notContainsBlanks" dxfId="5796" priority="99" stopIfTrue="1">
      <formula>LEN(TRIM(N210))&gt;0</formula>
    </cfRule>
  </conditionalFormatting>
  <conditionalFormatting sqref="N210">
    <cfRule type="expression" dxfId="5795" priority="100">
      <formula>$W210&gt;0</formula>
    </cfRule>
  </conditionalFormatting>
  <conditionalFormatting sqref="P210">
    <cfRule type="expression" dxfId="5794" priority="95" stopIfTrue="1">
      <formula>$D$184="- Select EU funder -"</formula>
    </cfRule>
  </conditionalFormatting>
  <conditionalFormatting sqref="P210">
    <cfRule type="containsText" dxfId="5793" priority="96" stopIfTrue="1" operator="containsText" text="WP">
      <formula>NOT(ISERROR(SEARCH("WP",P210)))</formula>
    </cfRule>
  </conditionalFormatting>
  <conditionalFormatting sqref="P210">
    <cfRule type="expression" dxfId="5792" priority="97">
      <formula>$W210&gt;0</formula>
    </cfRule>
  </conditionalFormatting>
  <conditionalFormatting sqref="N212">
    <cfRule type="expression" dxfId="5791" priority="92" stopIfTrue="1">
      <formula>$D$184="- Select EU funder -"</formula>
    </cfRule>
  </conditionalFormatting>
  <conditionalFormatting sqref="N212">
    <cfRule type="notContainsBlanks" dxfId="5790" priority="93" stopIfTrue="1">
      <formula>LEN(TRIM(N212))&gt;0</formula>
    </cfRule>
  </conditionalFormatting>
  <conditionalFormatting sqref="N212">
    <cfRule type="expression" dxfId="5789" priority="94">
      <formula>$W212&gt;0</formula>
    </cfRule>
  </conditionalFormatting>
  <conditionalFormatting sqref="P212">
    <cfRule type="expression" dxfId="5788" priority="89" stopIfTrue="1">
      <formula>$D$184="- Select EU funder -"</formula>
    </cfRule>
  </conditionalFormatting>
  <conditionalFormatting sqref="P212">
    <cfRule type="containsText" dxfId="5787" priority="90" stopIfTrue="1" operator="containsText" text="WP">
      <formula>NOT(ISERROR(SEARCH("WP",P212)))</formula>
    </cfRule>
  </conditionalFormatting>
  <conditionalFormatting sqref="P212">
    <cfRule type="expression" dxfId="5786" priority="91">
      <formula>$W212&gt;0</formula>
    </cfRule>
  </conditionalFormatting>
  <conditionalFormatting sqref="F221">
    <cfRule type="expression" dxfId="5785" priority="87" stopIfTrue="1">
      <formula>$D221="Select or Enter US federal funder"</formula>
    </cfRule>
  </conditionalFormatting>
  <conditionalFormatting sqref="V221">
    <cfRule type="expression" dxfId="5784" priority="83" stopIfTrue="1">
      <formula>$Z$261&lt;21</formula>
    </cfRule>
  </conditionalFormatting>
  <conditionalFormatting sqref="R221">
    <cfRule type="expression" dxfId="5783" priority="84" stopIfTrue="1">
      <formula>$D221="Select or Enter US federal funder"</formula>
    </cfRule>
  </conditionalFormatting>
  <conditionalFormatting sqref="V221">
    <cfRule type="expression" dxfId="5782" priority="85" stopIfTrue="1">
      <formula>$D221="Select or Enter US federal funder"</formula>
    </cfRule>
  </conditionalFormatting>
  <conditionalFormatting sqref="F234">
    <cfRule type="expression" dxfId="5781" priority="88" stopIfTrue="1">
      <formula>$D234="Select or Enter Other funder"</formula>
    </cfRule>
  </conditionalFormatting>
  <conditionalFormatting sqref="N234">
    <cfRule type="expression" dxfId="5780" priority="80" stopIfTrue="1">
      <formula>$D234="Select or Enter Other funder"</formula>
    </cfRule>
  </conditionalFormatting>
  <conditionalFormatting sqref="N234">
    <cfRule type="notContainsBlanks" dxfId="5779" priority="81" stopIfTrue="1">
      <formula>LEN(TRIM(N234))&gt;0</formula>
    </cfRule>
  </conditionalFormatting>
  <conditionalFormatting sqref="N234">
    <cfRule type="expression" dxfId="5778" priority="82">
      <formula>$W234&gt;0</formula>
    </cfRule>
  </conditionalFormatting>
  <conditionalFormatting sqref="V234">
    <cfRule type="expression" dxfId="5777" priority="77" stopIfTrue="1">
      <formula>$Z$261&lt;21</formula>
    </cfRule>
  </conditionalFormatting>
  <conditionalFormatting sqref="R234">
    <cfRule type="expression" dxfId="5776" priority="78" stopIfTrue="1">
      <formula>$D234="Select or Enter Other funder"</formula>
    </cfRule>
  </conditionalFormatting>
  <conditionalFormatting sqref="V234">
    <cfRule type="expression" dxfId="5775" priority="79" stopIfTrue="1">
      <formula>$D234="Select or Enter Other funder"</formula>
    </cfRule>
  </conditionalFormatting>
  <conditionalFormatting sqref="V247">
    <cfRule type="expression" dxfId="5774" priority="74" stopIfTrue="1">
      <formula>$Z$261&lt;21</formula>
    </cfRule>
  </conditionalFormatting>
  <conditionalFormatting sqref="R247:U247">
    <cfRule type="expression" dxfId="5773" priority="75" stopIfTrue="1">
      <formula>$N247="- Select work type -"</formula>
    </cfRule>
  </conditionalFormatting>
  <conditionalFormatting sqref="V247">
    <cfRule type="expression" dxfId="5772" priority="76" stopIfTrue="1">
      <formula>$N247="- Select work type -"</formula>
    </cfRule>
  </conditionalFormatting>
  <conditionalFormatting sqref="V249">
    <cfRule type="expression" dxfId="5771" priority="71" stopIfTrue="1">
      <formula>$Z$261&lt;21</formula>
    </cfRule>
  </conditionalFormatting>
  <conditionalFormatting sqref="R249:U249">
    <cfRule type="expression" dxfId="5770" priority="72" stopIfTrue="1">
      <formula>$N249="- Select work type -"</formula>
    </cfRule>
  </conditionalFormatting>
  <conditionalFormatting sqref="V249">
    <cfRule type="expression" dxfId="5769" priority="73" stopIfTrue="1">
      <formula>$N249="- Select work type -"</formula>
    </cfRule>
  </conditionalFormatting>
  <conditionalFormatting sqref="V251">
    <cfRule type="expression" dxfId="5768" priority="68" stopIfTrue="1">
      <formula>$Z$261&lt;21</formula>
    </cfRule>
  </conditionalFormatting>
  <conditionalFormatting sqref="R251:U251">
    <cfRule type="expression" dxfId="5767" priority="69" stopIfTrue="1">
      <formula>$N251="- Select work type -"</formula>
    </cfRule>
  </conditionalFormatting>
  <conditionalFormatting sqref="V251">
    <cfRule type="expression" dxfId="5766" priority="70" stopIfTrue="1">
      <formula>$N251="- Select work type -"</formula>
    </cfRule>
  </conditionalFormatting>
  <conditionalFormatting sqref="H296:W404">
    <cfRule type="containsText" dxfId="5765" priority="66" operator="containsText" text="Select">
      <formula>NOT(ISERROR(SEARCH("Select",H296)))</formula>
    </cfRule>
    <cfRule type="cellIs" dxfId="5764" priority="67" operator="equal">
      <formula>0</formula>
    </cfRule>
  </conditionalFormatting>
  <conditionalFormatting sqref="V26">
    <cfRule type="expression" dxfId="5763" priority="64" stopIfTrue="1">
      <formula>$Z$261&lt;21</formula>
    </cfRule>
  </conditionalFormatting>
  <conditionalFormatting sqref="V26">
    <cfRule type="expression" dxfId="5762" priority="65">
      <formula>N26="- Select type of leave -"</formula>
    </cfRule>
  </conditionalFormatting>
  <conditionalFormatting sqref="N251">
    <cfRule type="containsText" dxfId="5761" priority="808" stopIfTrue="1" operator="containsText" text="Select work type -">
      <formula>NOT(ISERROR(SEARCH("Select work type -",N251)))</formula>
    </cfRule>
  </conditionalFormatting>
  <conditionalFormatting sqref="F225">
    <cfRule type="expression" dxfId="5760" priority="63" stopIfTrue="1">
      <formula>$D225="Select or Enter US federal funder"</formula>
    </cfRule>
  </conditionalFormatting>
  <conditionalFormatting sqref="H221">
    <cfRule type="expression" dxfId="5759" priority="62" stopIfTrue="1">
      <formula>$D221="Select or Enter US federal funder"</formula>
    </cfRule>
  </conditionalFormatting>
  <conditionalFormatting sqref="J221">
    <cfRule type="expression" dxfId="5758" priority="61" stopIfTrue="1">
      <formula>$D221="Select or Enter US federal funder"</formula>
    </cfRule>
  </conditionalFormatting>
  <conditionalFormatting sqref="L221">
    <cfRule type="expression" dxfId="5757" priority="60" stopIfTrue="1">
      <formula>$D221="Select or Enter US federal funder"</formula>
    </cfRule>
  </conditionalFormatting>
  <conditionalFormatting sqref="F223">
    <cfRule type="expression" dxfId="5756" priority="59" stopIfTrue="1">
      <formula>$D223="Select or Enter US federal funder"</formula>
    </cfRule>
  </conditionalFormatting>
  <conditionalFormatting sqref="H223">
    <cfRule type="expression" dxfId="5755" priority="58" stopIfTrue="1">
      <formula>$D223="Select or Enter US federal funder"</formula>
    </cfRule>
  </conditionalFormatting>
  <conditionalFormatting sqref="J223">
    <cfRule type="expression" dxfId="5754" priority="57" stopIfTrue="1">
      <formula>$D223="Select or Enter US federal funder"</formula>
    </cfRule>
  </conditionalFormatting>
  <conditionalFormatting sqref="L223">
    <cfRule type="expression" dxfId="5753" priority="56" stopIfTrue="1">
      <formula>$D223="Select or Enter US federal funder"</formula>
    </cfRule>
  </conditionalFormatting>
  <conditionalFormatting sqref="H225">
    <cfRule type="expression" dxfId="5752" priority="55" stopIfTrue="1">
      <formula>$D225="Select or Enter US federal funder"</formula>
    </cfRule>
  </conditionalFormatting>
  <conditionalFormatting sqref="J225">
    <cfRule type="expression" dxfId="5751" priority="54" stopIfTrue="1">
      <formula>$D225="Select or Enter US federal funder"</formula>
    </cfRule>
  </conditionalFormatting>
  <conditionalFormatting sqref="L225">
    <cfRule type="expression" dxfId="5750" priority="53" stopIfTrue="1">
      <formula>$D225="Select or Enter US federal funder"</formula>
    </cfRule>
  </conditionalFormatting>
  <conditionalFormatting sqref="N221">
    <cfRule type="expression" dxfId="5749" priority="50" stopIfTrue="1">
      <formula>$D221="Select or Enter US federal funder"</formula>
    </cfRule>
  </conditionalFormatting>
  <conditionalFormatting sqref="N221">
    <cfRule type="notContainsBlanks" dxfId="5748" priority="51" stopIfTrue="1">
      <formula>LEN(TRIM(N221))&gt;0</formula>
    </cfRule>
  </conditionalFormatting>
  <conditionalFormatting sqref="N221">
    <cfRule type="expression" dxfId="5747" priority="52">
      <formula>$W221&gt;0</formula>
    </cfRule>
  </conditionalFormatting>
  <conditionalFormatting sqref="N223">
    <cfRule type="expression" dxfId="5746" priority="47" stopIfTrue="1">
      <formula>$D223="Select or Enter US federal funder"</formula>
    </cfRule>
  </conditionalFormatting>
  <conditionalFormatting sqref="N223">
    <cfRule type="notContainsBlanks" dxfId="5745" priority="48" stopIfTrue="1">
      <formula>LEN(TRIM(N223))&gt;0</formula>
    </cfRule>
  </conditionalFormatting>
  <conditionalFormatting sqref="N223">
    <cfRule type="expression" dxfId="5744" priority="49">
      <formula>$W223&gt;0</formula>
    </cfRule>
  </conditionalFormatting>
  <conditionalFormatting sqref="N225">
    <cfRule type="expression" dxfId="5743" priority="44" stopIfTrue="1">
      <formula>$D225="Select or Enter US federal funder"</formula>
    </cfRule>
  </conditionalFormatting>
  <conditionalFormatting sqref="N225">
    <cfRule type="notContainsBlanks" dxfId="5742" priority="45" stopIfTrue="1">
      <formula>LEN(TRIM(N225))&gt;0</formula>
    </cfRule>
  </conditionalFormatting>
  <conditionalFormatting sqref="N225">
    <cfRule type="expression" dxfId="5741" priority="46">
      <formula>$W225&gt;0</formula>
    </cfRule>
  </conditionalFormatting>
  <conditionalFormatting sqref="S221:U221">
    <cfRule type="expression" dxfId="5740" priority="43" stopIfTrue="1">
      <formula>$D221="Select or Enter US federal funder"</formula>
    </cfRule>
  </conditionalFormatting>
  <conditionalFormatting sqref="R223:U223">
    <cfRule type="expression" dxfId="5739" priority="42" stopIfTrue="1">
      <formula>$D223="Select or Enter US federal funder"</formula>
    </cfRule>
  </conditionalFormatting>
  <conditionalFormatting sqref="R225:U225">
    <cfRule type="expression" dxfId="5738" priority="41" stopIfTrue="1">
      <formula>$D225="Select or Enter US federal funder"</formula>
    </cfRule>
  </conditionalFormatting>
  <conditionalFormatting sqref="V223">
    <cfRule type="expression" dxfId="5737" priority="39" stopIfTrue="1">
      <formula>$Z$261&lt;21</formula>
    </cfRule>
  </conditionalFormatting>
  <conditionalFormatting sqref="V223">
    <cfRule type="expression" dxfId="5736" priority="40" stopIfTrue="1">
      <formula>$D223="Select or Enter US federal funder"</formula>
    </cfRule>
  </conditionalFormatting>
  <conditionalFormatting sqref="V225">
    <cfRule type="expression" dxfId="5735" priority="37" stopIfTrue="1">
      <formula>$Z$261&lt;21</formula>
    </cfRule>
  </conditionalFormatting>
  <conditionalFormatting sqref="V225">
    <cfRule type="expression" dxfId="5734" priority="38" stopIfTrue="1">
      <formula>$D225="Select or Enter US federal funder"</formula>
    </cfRule>
  </conditionalFormatting>
  <conditionalFormatting sqref="D236">
    <cfRule type="containsText" dxfId="5733" priority="36" stopIfTrue="1" operator="containsText" text="Select or Enter other funder">
      <formula>NOT(ISERROR(SEARCH("Select or Enter other funder",D236)))</formula>
    </cfRule>
  </conditionalFormatting>
  <conditionalFormatting sqref="D234">
    <cfRule type="containsText" dxfId="5732" priority="35" stopIfTrue="1" operator="containsText" text="Select or Enter other funder">
      <formula>NOT(ISERROR(SEARCH("Select or Enter other funder",D234)))</formula>
    </cfRule>
  </conditionalFormatting>
  <conditionalFormatting sqref="H234">
    <cfRule type="expression" dxfId="5731" priority="34" stopIfTrue="1">
      <formula>$D234="Select or Enter Other funder"</formula>
    </cfRule>
  </conditionalFormatting>
  <conditionalFormatting sqref="J234">
    <cfRule type="expression" dxfId="5730" priority="33" stopIfTrue="1">
      <formula>$D234="Select or Enter Other funder"</formula>
    </cfRule>
  </conditionalFormatting>
  <conditionalFormatting sqref="L234">
    <cfRule type="expression" dxfId="5729" priority="32" stopIfTrue="1">
      <formula>$D234="Select or Enter Other funder"</formula>
    </cfRule>
  </conditionalFormatting>
  <conditionalFormatting sqref="F236">
    <cfRule type="expression" dxfId="5728" priority="31" stopIfTrue="1">
      <formula>$D236="Select or Enter Other funder"</formula>
    </cfRule>
  </conditionalFormatting>
  <conditionalFormatting sqref="H236">
    <cfRule type="expression" dxfId="5727" priority="30" stopIfTrue="1">
      <formula>$D236="Select or Enter Other funder"</formula>
    </cfRule>
  </conditionalFormatting>
  <conditionalFormatting sqref="J236">
    <cfRule type="expression" dxfId="5726" priority="29" stopIfTrue="1">
      <formula>$D236="Select or Enter Other funder"</formula>
    </cfRule>
  </conditionalFormatting>
  <conditionalFormatting sqref="L236">
    <cfRule type="expression" dxfId="5725" priority="28" stopIfTrue="1">
      <formula>$D236="Select or Enter Other funder"</formula>
    </cfRule>
  </conditionalFormatting>
  <conditionalFormatting sqref="F238">
    <cfRule type="expression" dxfId="5724" priority="27" stopIfTrue="1">
      <formula>$D238="Select or Enter Other funder"</formula>
    </cfRule>
  </conditionalFormatting>
  <conditionalFormatting sqref="H238">
    <cfRule type="expression" dxfId="5723" priority="26" stopIfTrue="1">
      <formula>$D238="Select or Enter Other funder"</formula>
    </cfRule>
  </conditionalFormatting>
  <conditionalFormatting sqref="J238">
    <cfRule type="expression" dxfId="5722" priority="25" stopIfTrue="1">
      <formula>$D238="Select or Enter Other funder"</formula>
    </cfRule>
  </conditionalFormatting>
  <conditionalFormatting sqref="L238">
    <cfRule type="expression" dxfId="5721" priority="24" stopIfTrue="1">
      <formula>$D238="Select or Enter Other funder"</formula>
    </cfRule>
  </conditionalFormatting>
  <conditionalFormatting sqref="N236">
    <cfRule type="expression" dxfId="5720" priority="21" stopIfTrue="1">
      <formula>$D236="Select or Enter Other funder"</formula>
    </cfRule>
  </conditionalFormatting>
  <conditionalFormatting sqref="N236">
    <cfRule type="notContainsBlanks" dxfId="5719" priority="22" stopIfTrue="1">
      <formula>LEN(TRIM(N236))&gt;0</formula>
    </cfRule>
  </conditionalFormatting>
  <conditionalFormatting sqref="N236">
    <cfRule type="expression" dxfId="5718" priority="23">
      <formula>$W236&gt;0</formula>
    </cfRule>
  </conditionalFormatting>
  <conditionalFormatting sqref="N238">
    <cfRule type="expression" dxfId="5717" priority="18" stopIfTrue="1">
      <formula>$D238="Select or Enter Other funder"</formula>
    </cfRule>
  </conditionalFormatting>
  <conditionalFormatting sqref="N238">
    <cfRule type="notContainsBlanks" dxfId="5716" priority="19" stopIfTrue="1">
      <formula>LEN(TRIM(N238))&gt;0</formula>
    </cfRule>
  </conditionalFormatting>
  <conditionalFormatting sqref="N238">
    <cfRule type="expression" dxfId="5715" priority="20">
      <formula>$W238&gt;0</formula>
    </cfRule>
  </conditionalFormatting>
  <conditionalFormatting sqref="S234">
    <cfRule type="expression" dxfId="5714" priority="17" stopIfTrue="1">
      <formula>$D234="Select or Enter Other funder"</formula>
    </cfRule>
  </conditionalFormatting>
  <conditionalFormatting sqref="T234">
    <cfRule type="expression" dxfId="5713" priority="16" stopIfTrue="1">
      <formula>$D234="Select or Enter Other funder"</formula>
    </cfRule>
  </conditionalFormatting>
  <conditionalFormatting sqref="U234">
    <cfRule type="expression" dxfId="5712" priority="15" stopIfTrue="1">
      <formula>$D234="Select or Enter Other funder"</formula>
    </cfRule>
  </conditionalFormatting>
  <conditionalFormatting sqref="U236">
    <cfRule type="expression" dxfId="5711" priority="14" stopIfTrue="1">
      <formula>$D236="Select or Enter Other funder"</formula>
    </cfRule>
  </conditionalFormatting>
  <conditionalFormatting sqref="T236">
    <cfRule type="expression" dxfId="5710" priority="13" stopIfTrue="1">
      <formula>$D236="Select or Enter Other funder"</formula>
    </cfRule>
  </conditionalFormatting>
  <conditionalFormatting sqref="S236">
    <cfRule type="expression" dxfId="5709" priority="12" stopIfTrue="1">
      <formula>$D236="Select or Enter Other funder"</formula>
    </cfRule>
  </conditionalFormatting>
  <conditionalFormatting sqref="R236">
    <cfRule type="expression" dxfId="5708" priority="11" stopIfTrue="1">
      <formula>$D236="Select or Enter Other funder"</formula>
    </cfRule>
  </conditionalFormatting>
  <conditionalFormatting sqref="R238">
    <cfRule type="expression" dxfId="5707" priority="10" stopIfTrue="1">
      <formula>$D238="Select or Enter Other funder"</formula>
    </cfRule>
  </conditionalFormatting>
  <conditionalFormatting sqref="S238">
    <cfRule type="expression" dxfId="5706" priority="9" stopIfTrue="1">
      <formula>$D238="Select or Enter Other funder"</formula>
    </cfRule>
  </conditionalFormatting>
  <conditionalFormatting sqref="T238">
    <cfRule type="expression" dxfId="5705" priority="8" stopIfTrue="1">
      <formula>$D238="Select or Enter Other funder"</formula>
    </cfRule>
  </conditionalFormatting>
  <conditionalFormatting sqref="U238">
    <cfRule type="expression" dxfId="5704" priority="7" stopIfTrue="1">
      <formula>$D238="Select or Enter Other funder"</formula>
    </cfRule>
  </conditionalFormatting>
  <conditionalFormatting sqref="V236">
    <cfRule type="expression" dxfId="5703" priority="5" stopIfTrue="1">
      <formula>$Z$261&lt;21</formula>
    </cfRule>
  </conditionalFormatting>
  <conditionalFormatting sqref="V236">
    <cfRule type="expression" dxfId="5702" priority="6" stopIfTrue="1">
      <formula>$D236="Select or Enter Other funder"</formula>
    </cfRule>
  </conditionalFormatting>
  <conditionalFormatting sqref="V238">
    <cfRule type="expression" dxfId="5701" priority="3" stopIfTrue="1">
      <formula>$Z$261&lt;21</formula>
    </cfRule>
  </conditionalFormatting>
  <conditionalFormatting sqref="V238">
    <cfRule type="expression" dxfId="5700" priority="4" stopIfTrue="1">
      <formula>$D238="Select or Enter Other funder"</formula>
    </cfRule>
  </conditionalFormatting>
  <conditionalFormatting sqref="N249">
    <cfRule type="containsText" dxfId="5699" priority="2" stopIfTrue="1" operator="containsText" text="Select work type -">
      <formula>NOT(ISERROR(SEARCH("Select work type -",N249)))</formula>
    </cfRule>
  </conditionalFormatting>
  <conditionalFormatting sqref="N247">
    <cfRule type="containsText" dxfId="5698" priority="1" stopIfTrue="1" operator="containsText" text="Select work type -">
      <formula>NOT(ISERROR(SEARCH("Select work type -",N247)))</formula>
    </cfRule>
  </conditionalFormatting>
  <dataValidations count="6">
    <dataValidation type="list" allowBlank="1" showInputMessage="1" sqref="D11:E11">
      <formula1>Month</formula1>
    </dataValidation>
    <dataValidation type="list" allowBlank="1" showInputMessage="1" showErrorMessage="1" sqref="N26 N28 N24">
      <formula1>LEAVE</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49 N251 N247">
      <formula1>NON_PROJECT_WORK</formula1>
    </dataValidation>
    <dataValidation type="list" allowBlank="1" showInputMessage="1" sqref="J11">
      <formula1>Year</formula1>
    </dataValidation>
    <dataValidation type="list" allowBlank="1" showInputMessage="1" showErrorMessage="1" sqref="P37 P39 P41 P43 P45 P49 P51 P53 P55 P59 P61 P63 P65 P47 P57 P69 P71 P73 P75 P67 P79 P81 P83 P85 P77">
      <formula1>TASK</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5'!D11="December",  "January", VLOOKUP('Month 5'!D11,List!$B$3:$D$14,3,FALSE))</f>
        <v>December</v>
      </c>
      <c r="E11" s="158"/>
      <c r="F11" s="160"/>
      <c r="G11" s="32"/>
      <c r="H11" s="32" t="s">
        <v>95</v>
      </c>
      <c r="I11" s="33"/>
      <c r="J11" s="157">
        <f>IF('Month 5'!D11="December", 'Month 5'!J11+1, 'Month 5'!J11)</f>
        <v>2022</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44896</v>
      </c>
      <c r="S21" s="199">
        <f>DATE(YEAR(R21),MONTH(R21),DAY(R21)+7)</f>
        <v>44903</v>
      </c>
      <c r="T21" s="199">
        <f t="shared" ref="T21:V21" si="0">DATE(YEAR(S21),MONTH(S21),DAY(S21)+7)</f>
        <v>44910</v>
      </c>
      <c r="U21" s="199">
        <f t="shared" si="0"/>
        <v>44917</v>
      </c>
      <c r="V21" s="199">
        <f t="shared" si="0"/>
        <v>44924</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44902</v>
      </c>
      <c r="S22" s="199">
        <f>DATE(YEAR(S21),MONTH(S21),DAY(S21)+6)</f>
        <v>44909</v>
      </c>
      <c r="T22" s="199">
        <f>DATE(YEAR(T21),MONTH(T21),DAY(T21)+6)</f>
        <v>44916</v>
      </c>
      <c r="U22" s="199">
        <f>DATE(YEAR(U21),MONTH(U21),DAY(U21)+6)</f>
        <v>44923</v>
      </c>
      <c r="V22" s="199">
        <f>$Z$260</f>
        <v>44926</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44896</v>
      </c>
      <c r="S34" s="199">
        <f t="shared" ref="S34:V34" si="1">S$21</f>
        <v>44903</v>
      </c>
      <c r="T34" s="199">
        <f t="shared" si="1"/>
        <v>44910</v>
      </c>
      <c r="U34" s="199">
        <f t="shared" si="1"/>
        <v>44917</v>
      </c>
      <c r="V34" s="199">
        <f t="shared" si="1"/>
        <v>44924</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44902</v>
      </c>
      <c r="S35" s="199">
        <f t="shared" ref="S35:V35" si="2">S$22</f>
        <v>44909</v>
      </c>
      <c r="T35" s="199">
        <f t="shared" si="2"/>
        <v>44916</v>
      </c>
      <c r="U35" s="199">
        <f t="shared" si="2"/>
        <v>44923</v>
      </c>
      <c r="V35" s="199">
        <f t="shared" si="2"/>
        <v>44926</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44896</v>
      </c>
      <c r="S91" s="199">
        <f t="shared" ref="S91:V91" si="3">S$21</f>
        <v>44903</v>
      </c>
      <c r="T91" s="199">
        <f t="shared" si="3"/>
        <v>44910</v>
      </c>
      <c r="U91" s="199">
        <f t="shared" si="3"/>
        <v>44917</v>
      </c>
      <c r="V91" s="199">
        <f t="shared" si="3"/>
        <v>44924</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44902</v>
      </c>
      <c r="S92" s="199">
        <f t="shared" ref="S92:V92" si="4">S$22</f>
        <v>44909</v>
      </c>
      <c r="T92" s="199">
        <f t="shared" si="4"/>
        <v>44916</v>
      </c>
      <c r="U92" s="199">
        <f t="shared" si="4"/>
        <v>44923</v>
      </c>
      <c r="V92" s="199">
        <f t="shared" si="4"/>
        <v>44926</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44896</v>
      </c>
      <c r="S218" s="199">
        <f t="shared" ref="S218:V218" si="61">S$21</f>
        <v>44903</v>
      </c>
      <c r="T218" s="199">
        <f t="shared" si="61"/>
        <v>44910</v>
      </c>
      <c r="U218" s="199">
        <f t="shared" si="61"/>
        <v>44917</v>
      </c>
      <c r="V218" s="199">
        <f t="shared" si="61"/>
        <v>44924</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44902</v>
      </c>
      <c r="S219" s="199">
        <f t="shared" ref="S219:V219" si="62">S$22</f>
        <v>44909</v>
      </c>
      <c r="T219" s="199">
        <f t="shared" si="62"/>
        <v>44916</v>
      </c>
      <c r="U219" s="199">
        <f t="shared" si="62"/>
        <v>44923</v>
      </c>
      <c r="V219" s="199">
        <f t="shared" si="62"/>
        <v>44926</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44896</v>
      </c>
      <c r="S231" s="199">
        <f t="shared" ref="S231:V231" si="63">S$21</f>
        <v>44903</v>
      </c>
      <c r="T231" s="199">
        <f t="shared" si="63"/>
        <v>44910</v>
      </c>
      <c r="U231" s="199">
        <f t="shared" si="63"/>
        <v>44917</v>
      </c>
      <c r="V231" s="199">
        <f t="shared" si="63"/>
        <v>44924</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44902</v>
      </c>
      <c r="S232" s="199">
        <f t="shared" ref="S232:V232" si="64">S$22</f>
        <v>44909</v>
      </c>
      <c r="T232" s="199">
        <f t="shared" si="64"/>
        <v>44916</v>
      </c>
      <c r="U232" s="199">
        <f t="shared" si="64"/>
        <v>44923</v>
      </c>
      <c r="V232" s="199">
        <f t="shared" si="64"/>
        <v>44926</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44896</v>
      </c>
      <c r="S244" s="199">
        <f t="shared" ref="S244:V244" si="65">S$21</f>
        <v>44903</v>
      </c>
      <c r="T244" s="199">
        <f t="shared" si="65"/>
        <v>44910</v>
      </c>
      <c r="U244" s="199">
        <f t="shared" si="65"/>
        <v>44917</v>
      </c>
      <c r="V244" s="199">
        <f t="shared" si="65"/>
        <v>44924</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44902</v>
      </c>
      <c r="S245" s="199">
        <f t="shared" ref="S245:V245" si="66">S$22</f>
        <v>44909</v>
      </c>
      <c r="T245" s="199">
        <f t="shared" si="66"/>
        <v>44916</v>
      </c>
      <c r="U245" s="199">
        <f t="shared" si="66"/>
        <v>44923</v>
      </c>
      <c r="V245" s="199">
        <f t="shared" si="66"/>
        <v>44926</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44896</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44926</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22</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December</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2022</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December</v>
      </c>
      <c r="C293" s="146"/>
      <c r="D293" s="106">
        <f>J11</f>
        <v>2022</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5697" priority="86" stopIfTrue="1">
      <formula>$Z$261&lt;21</formula>
    </cfRule>
  </conditionalFormatting>
  <conditionalFormatting sqref="D184">
    <cfRule type="containsText" dxfId="5696" priority="813" stopIfTrue="1" operator="containsText" text="- Select EU funder -">
      <formula>NOT(ISERROR(SEARCH("- Select EU funder -",D184)))</formula>
    </cfRule>
  </conditionalFormatting>
  <conditionalFormatting sqref="D221">
    <cfRule type="containsText" dxfId="5695" priority="812" stopIfTrue="1" operator="containsText" text="Select or Enter US federal funder">
      <formula>NOT(ISERROR(SEARCH("Select or Enter US federal funder",D221)))</formula>
    </cfRule>
  </conditionalFormatting>
  <conditionalFormatting sqref="D223">
    <cfRule type="containsText" dxfId="5694" priority="811" stopIfTrue="1" operator="containsText" text="Select or Enter US federal funder">
      <formula>NOT(ISERROR(SEARCH("Select or Enter US federal funder",D223)))</formula>
    </cfRule>
  </conditionalFormatting>
  <conditionalFormatting sqref="D225">
    <cfRule type="containsText" dxfId="5693" priority="810" stopIfTrue="1" operator="containsText" text="Select or Enter US federal funder">
      <formula>NOT(ISERROR(SEARCH("Select or Enter US federal funder",D225)))</formula>
    </cfRule>
  </conditionalFormatting>
  <conditionalFormatting sqref="D238">
    <cfRule type="containsText" dxfId="5692" priority="809" stopIfTrue="1" operator="containsText" text="Select or Enter other funder">
      <formula>NOT(ISERROR(SEARCH("Select or Enter other funder",D238)))</formula>
    </cfRule>
  </conditionalFormatting>
  <conditionalFormatting sqref="D77">
    <cfRule type="containsText" dxfId="5691" priority="807" stopIfTrue="1" operator="containsText" text="- Select UKRI funder -">
      <formula>NOT(ISERROR(SEARCH("- Select UKRI funder -",D77)))</formula>
    </cfRule>
  </conditionalFormatting>
  <conditionalFormatting sqref="F77">
    <cfRule type="expression" dxfId="5690" priority="806" stopIfTrue="1">
      <formula>$D77="- Select UKRI funder -"</formula>
    </cfRule>
  </conditionalFormatting>
  <conditionalFormatting sqref="R26">
    <cfRule type="expression" dxfId="5689" priority="805">
      <formula>N26="- Select type of leave -"</formula>
    </cfRule>
  </conditionalFormatting>
  <conditionalFormatting sqref="S26">
    <cfRule type="expression" dxfId="5688" priority="804">
      <formula>N26="- Select type of leave -"</formula>
    </cfRule>
  </conditionalFormatting>
  <conditionalFormatting sqref="T26">
    <cfRule type="expression" dxfId="5687" priority="803">
      <formula>N26="- Select type of leave -"</formula>
    </cfRule>
  </conditionalFormatting>
  <conditionalFormatting sqref="U26">
    <cfRule type="expression" dxfId="5686" priority="802">
      <formula>N26="- Select type of leave -"</formula>
    </cfRule>
  </conditionalFormatting>
  <conditionalFormatting sqref="R28">
    <cfRule type="expression" dxfId="5685" priority="801">
      <formula>N28="- Select type of leave -"</formula>
    </cfRule>
  </conditionalFormatting>
  <conditionalFormatting sqref="S28">
    <cfRule type="expression" dxfId="5684" priority="800">
      <formula>N28="- Select type of leave -"</formula>
    </cfRule>
  </conditionalFormatting>
  <conditionalFormatting sqref="T28">
    <cfRule type="expression" dxfId="5683" priority="799">
      <formula>N28="- Select type of leave -"</formula>
    </cfRule>
  </conditionalFormatting>
  <conditionalFormatting sqref="U28">
    <cfRule type="expression" dxfId="5682" priority="798">
      <formula>N28="- Select type of leave -"</formula>
    </cfRule>
  </conditionalFormatting>
  <conditionalFormatting sqref="V28">
    <cfRule type="expression" dxfId="5681" priority="797">
      <formula>N28="- Select type of leave -"</formula>
    </cfRule>
  </conditionalFormatting>
  <conditionalFormatting sqref="R24">
    <cfRule type="expression" dxfId="5680" priority="796">
      <formula>N24="- Select type of leave -"</formula>
    </cfRule>
  </conditionalFormatting>
  <conditionalFormatting sqref="S24">
    <cfRule type="expression" dxfId="5679" priority="795">
      <formula>N24="- Select type of leave -"</formula>
    </cfRule>
  </conditionalFormatting>
  <conditionalFormatting sqref="T24">
    <cfRule type="expression" dxfId="5678" priority="794">
      <formula>N24="- Select type of leave -"</formula>
    </cfRule>
  </conditionalFormatting>
  <conditionalFormatting sqref="U24">
    <cfRule type="expression" dxfId="5677" priority="793">
      <formula>N24="- Select type of leave -"</formula>
    </cfRule>
  </conditionalFormatting>
  <conditionalFormatting sqref="V24">
    <cfRule type="expression" dxfId="5676" priority="792">
      <formula>N24="- Select type of leave -"</formula>
    </cfRule>
  </conditionalFormatting>
  <conditionalFormatting sqref="P26">
    <cfRule type="containsText" dxfId="5675" priority="790" operator="containsText" text="- Select type of leave -">
      <formula>NOT(ISERROR(SEARCH("- Select type of leave -",P26)))</formula>
    </cfRule>
  </conditionalFormatting>
  <conditionalFormatting sqref="O26">
    <cfRule type="containsText" dxfId="5674" priority="789" operator="containsText" text="- Select type of leave -">
      <formula>NOT(ISERROR(SEARCH("- Select type of leave -",O26)))</formula>
    </cfRule>
  </conditionalFormatting>
  <conditionalFormatting sqref="P24">
    <cfRule type="containsText" dxfId="5673" priority="788" operator="containsText" text="- Select type of leave -">
      <formula>NOT(ISERROR(SEARCH("- Select type of leave -",P24)))</formula>
    </cfRule>
  </conditionalFormatting>
  <conditionalFormatting sqref="O24">
    <cfRule type="containsText" dxfId="5672" priority="787" operator="containsText" text="- Select type of leave -">
      <formula>NOT(ISERROR(SEARCH("- Select type of leave -",O24)))</formula>
    </cfRule>
  </conditionalFormatting>
  <conditionalFormatting sqref="P28">
    <cfRule type="containsText" dxfId="5671" priority="786" operator="containsText" text="- Select type of leave -">
      <formula>NOT(ISERROR(SEARCH("- Select type of leave -",P28)))</formula>
    </cfRule>
  </conditionalFormatting>
  <conditionalFormatting sqref="O28">
    <cfRule type="containsText" dxfId="5670" priority="785" operator="containsText" text="- Select type of leave -">
      <formula>NOT(ISERROR(SEARCH("- Select type of leave -",O28)))</formula>
    </cfRule>
  </conditionalFormatting>
  <conditionalFormatting sqref="N37">
    <cfRule type="expression" dxfId="5669" priority="782" stopIfTrue="1">
      <formula>$D$37="- Select UKRI funder -"</formula>
    </cfRule>
  </conditionalFormatting>
  <conditionalFormatting sqref="N37">
    <cfRule type="notContainsBlanks" dxfId="5668" priority="783" stopIfTrue="1">
      <formula>LEN(TRIM(N37))&gt;0</formula>
    </cfRule>
  </conditionalFormatting>
  <conditionalFormatting sqref="N37">
    <cfRule type="expression" dxfId="5667" priority="784">
      <formula>$W37&gt;0</formula>
    </cfRule>
  </conditionalFormatting>
  <conditionalFormatting sqref="H77">
    <cfRule type="expression" dxfId="5666" priority="781" stopIfTrue="1">
      <formula>$D77="- Select UKRI funder -"</formula>
    </cfRule>
  </conditionalFormatting>
  <conditionalFormatting sqref="J77">
    <cfRule type="expression" dxfId="5665" priority="780" stopIfTrue="1">
      <formula>$D77="- Select UKRI funder -"</formula>
    </cfRule>
  </conditionalFormatting>
  <conditionalFormatting sqref="L77">
    <cfRule type="expression" dxfId="5664" priority="779" stopIfTrue="1">
      <formula>$D77="- Select UKRI funder -"</formula>
    </cfRule>
  </conditionalFormatting>
  <conditionalFormatting sqref="D67">
    <cfRule type="containsText" dxfId="5663" priority="778" stopIfTrue="1" operator="containsText" text="- Select UKRI funder -">
      <formula>NOT(ISERROR(SEARCH("- Select UKRI funder -",D67)))</formula>
    </cfRule>
  </conditionalFormatting>
  <conditionalFormatting sqref="D57">
    <cfRule type="containsText" dxfId="5662" priority="777" stopIfTrue="1" operator="containsText" text="- Select UKRI funder -">
      <formula>NOT(ISERROR(SEARCH("- Select UKRI funder -",D57)))</formula>
    </cfRule>
  </conditionalFormatting>
  <conditionalFormatting sqref="D47">
    <cfRule type="containsText" dxfId="5661" priority="776" stopIfTrue="1" operator="containsText" text="- Select UKRI funder -">
      <formula>NOT(ISERROR(SEARCH("- Select UKRI funder -",D47)))</formula>
    </cfRule>
  </conditionalFormatting>
  <conditionalFormatting sqref="D37">
    <cfRule type="containsText" dxfId="5660" priority="775" stopIfTrue="1" operator="containsText" text="- Select UKRI funder -">
      <formula>NOT(ISERROR(SEARCH("- Select UKRI funder -",D37)))</formula>
    </cfRule>
  </conditionalFormatting>
  <conditionalFormatting sqref="F67">
    <cfRule type="expression" dxfId="5659" priority="774" stopIfTrue="1">
      <formula>$D67="- Select UKRI funder -"</formula>
    </cfRule>
  </conditionalFormatting>
  <conditionalFormatting sqref="F57">
    <cfRule type="expression" dxfId="5658" priority="773" stopIfTrue="1">
      <formula>$D57="- Select UKRI funder -"</formula>
    </cfRule>
  </conditionalFormatting>
  <conditionalFormatting sqref="F47">
    <cfRule type="expression" dxfId="5657" priority="772" stopIfTrue="1">
      <formula>$D47="- Select UKRI funder -"</formula>
    </cfRule>
  </conditionalFormatting>
  <conditionalFormatting sqref="F37">
    <cfRule type="expression" dxfId="5656" priority="771" stopIfTrue="1">
      <formula>$D37="- Select UKRI funder -"</formula>
    </cfRule>
  </conditionalFormatting>
  <conditionalFormatting sqref="H37">
    <cfRule type="expression" dxfId="5655" priority="770" stopIfTrue="1">
      <formula>$D37="- Select UKRI funder -"</formula>
    </cfRule>
  </conditionalFormatting>
  <conditionalFormatting sqref="H47">
    <cfRule type="expression" dxfId="5654" priority="769" stopIfTrue="1">
      <formula>$D47="- Select UKRI funder -"</formula>
    </cfRule>
  </conditionalFormatting>
  <conditionalFormatting sqref="H57">
    <cfRule type="expression" dxfId="5653" priority="768" stopIfTrue="1">
      <formula>$D57="- Select UKRI funder -"</formula>
    </cfRule>
  </conditionalFormatting>
  <conditionalFormatting sqref="H67">
    <cfRule type="expression" dxfId="5652" priority="767" stopIfTrue="1">
      <formula>$D67="- Select UKRI funder -"</formula>
    </cfRule>
  </conditionalFormatting>
  <conditionalFormatting sqref="J67">
    <cfRule type="expression" dxfId="5651" priority="766" stopIfTrue="1">
      <formula>$D67="- Select UKRI funder -"</formula>
    </cfRule>
  </conditionalFormatting>
  <conditionalFormatting sqref="J57">
    <cfRule type="expression" dxfId="5650" priority="765" stopIfTrue="1">
      <formula>$D57="- Select UKRI funder -"</formula>
    </cfRule>
  </conditionalFormatting>
  <conditionalFormatting sqref="J47">
    <cfRule type="expression" dxfId="5649" priority="764" stopIfTrue="1">
      <formula>$D47="- Select UKRI funder -"</formula>
    </cfRule>
  </conditionalFormatting>
  <conditionalFormatting sqref="J37">
    <cfRule type="expression" dxfId="5648" priority="763" stopIfTrue="1">
      <formula>$D37="- Select UKRI funder -"</formula>
    </cfRule>
  </conditionalFormatting>
  <conditionalFormatting sqref="L37">
    <cfRule type="expression" dxfId="5647" priority="762" stopIfTrue="1">
      <formula>$D37="- Select UKRI funder -"</formula>
    </cfRule>
  </conditionalFormatting>
  <conditionalFormatting sqref="L47">
    <cfRule type="expression" dxfId="5646" priority="761" stopIfTrue="1">
      <formula>$D47="- Select UKRI funder -"</formula>
    </cfRule>
  </conditionalFormatting>
  <conditionalFormatting sqref="L57">
    <cfRule type="expression" dxfId="5645" priority="760" stopIfTrue="1">
      <formula>$D57="- Select UKRI funder -"</formula>
    </cfRule>
  </conditionalFormatting>
  <conditionalFormatting sqref="L67">
    <cfRule type="expression" dxfId="5644" priority="759" stopIfTrue="1">
      <formula>$D67="- Select UKRI funder -"</formula>
    </cfRule>
  </conditionalFormatting>
  <conditionalFormatting sqref="P37">
    <cfRule type="expression" dxfId="5643" priority="731" stopIfTrue="1">
      <formula>$D$37="- Select UKRI funder -"</formula>
    </cfRule>
    <cfRule type="notContainsBlanks" dxfId="5642" priority="758" stopIfTrue="1">
      <formula>LEN(TRIM(P37))&gt;0</formula>
    </cfRule>
  </conditionalFormatting>
  <conditionalFormatting sqref="F184">
    <cfRule type="expression" dxfId="5641" priority="757" stopIfTrue="1">
      <formula>$D184="- Select EU funder -"</formula>
    </cfRule>
  </conditionalFormatting>
  <conditionalFormatting sqref="H184">
    <cfRule type="expression" dxfId="5640" priority="756" stopIfTrue="1">
      <formula>$D184="- Select EU funder -"</formula>
    </cfRule>
  </conditionalFormatting>
  <conditionalFormatting sqref="J184">
    <cfRule type="expression" dxfId="5639" priority="755" stopIfTrue="1">
      <formula>$D184="- Select EU funder -"</formula>
    </cfRule>
  </conditionalFormatting>
  <conditionalFormatting sqref="L184">
    <cfRule type="expression" dxfId="5638" priority="754" stopIfTrue="1">
      <formula>$D184="- Select EU funder -"</formula>
    </cfRule>
  </conditionalFormatting>
  <conditionalFormatting sqref="D154">
    <cfRule type="containsText" dxfId="5637" priority="753" stopIfTrue="1" operator="containsText" text="- Select EU funder -">
      <formula>NOT(ISERROR(SEARCH("- Select EU funder -",D154)))</formula>
    </cfRule>
  </conditionalFormatting>
  <conditionalFormatting sqref="D124">
    <cfRule type="containsText" dxfId="5636" priority="752" stopIfTrue="1" operator="containsText" text="- Select EU funder -">
      <formula>NOT(ISERROR(SEARCH("- Select EU funder -",D124)))</formula>
    </cfRule>
  </conditionalFormatting>
  <conditionalFormatting sqref="D94">
    <cfRule type="containsText" dxfId="5635" priority="751" stopIfTrue="1" operator="containsText" text="- Select EU funder -">
      <formula>NOT(ISERROR(SEARCH("- Select EU funder -",D94)))</formula>
    </cfRule>
  </conditionalFormatting>
  <conditionalFormatting sqref="F94">
    <cfRule type="expression" dxfId="5634" priority="750" stopIfTrue="1">
      <formula>$D94="- Select EU funder -"</formula>
    </cfRule>
  </conditionalFormatting>
  <conditionalFormatting sqref="F124">
    <cfRule type="expression" dxfId="5633" priority="749" stopIfTrue="1">
      <formula>$D124="- Select EU funder -"</formula>
    </cfRule>
  </conditionalFormatting>
  <conditionalFormatting sqref="F154">
    <cfRule type="expression" dxfId="5632" priority="748" stopIfTrue="1">
      <formula>$D154="- Select EU funder -"</formula>
    </cfRule>
  </conditionalFormatting>
  <conditionalFormatting sqref="H94">
    <cfRule type="expression" dxfId="5631" priority="747" stopIfTrue="1">
      <formula>$D94="- Select EU funder -"</formula>
    </cfRule>
  </conditionalFormatting>
  <conditionalFormatting sqref="H124">
    <cfRule type="expression" dxfId="5630" priority="746" stopIfTrue="1">
      <formula>$D124="- Select EU funder -"</formula>
    </cfRule>
  </conditionalFormatting>
  <conditionalFormatting sqref="H154">
    <cfRule type="expression" dxfId="5629" priority="745" stopIfTrue="1">
      <formula>$D154="- Select EU funder -"</formula>
    </cfRule>
  </conditionalFormatting>
  <conditionalFormatting sqref="J94">
    <cfRule type="expression" dxfId="5628" priority="744" stopIfTrue="1">
      <formula>$D94="- Select EU funder -"</formula>
    </cfRule>
  </conditionalFormatting>
  <conditionalFormatting sqref="J124">
    <cfRule type="expression" dxfId="5627" priority="743" stopIfTrue="1">
      <formula>$D124="- Select EU funder -"</formula>
    </cfRule>
  </conditionalFormatting>
  <conditionalFormatting sqref="J154">
    <cfRule type="expression" dxfId="5626" priority="742" stopIfTrue="1">
      <formula>$D154="- Select EU funder -"</formula>
    </cfRule>
  </conditionalFormatting>
  <conditionalFormatting sqref="L94">
    <cfRule type="expression" dxfId="5625" priority="741" stopIfTrue="1">
      <formula>$D94="- Select EU funder -"</formula>
    </cfRule>
  </conditionalFormatting>
  <conditionalFormatting sqref="L124">
    <cfRule type="expression" dxfId="5624" priority="740" stopIfTrue="1">
      <formula>$D124="- Select EU funder -"</formula>
    </cfRule>
  </conditionalFormatting>
  <conditionalFormatting sqref="L154">
    <cfRule type="expression" dxfId="5623" priority="739" stopIfTrue="1">
      <formula>$D154="- Select EU funder -"</formula>
    </cfRule>
  </conditionalFormatting>
  <conditionalFormatting sqref="P47">
    <cfRule type="expression" dxfId="5622" priority="737" stopIfTrue="1">
      <formula>$D$47="- Select UKRI funder -"</formula>
    </cfRule>
    <cfRule type="notContainsBlanks" dxfId="5621" priority="738" stopIfTrue="1">
      <formula>LEN(TRIM(P47))&gt;0</formula>
    </cfRule>
  </conditionalFormatting>
  <conditionalFormatting sqref="P57">
    <cfRule type="expression" dxfId="5620" priority="735" stopIfTrue="1">
      <formula>$D$57="- Select UKRI funder -"</formula>
    </cfRule>
    <cfRule type="notContainsBlanks" dxfId="5619" priority="736" stopIfTrue="1">
      <formula>LEN(TRIM(P57))&gt;0</formula>
    </cfRule>
  </conditionalFormatting>
  <conditionalFormatting sqref="P67">
    <cfRule type="expression" dxfId="5618" priority="733" stopIfTrue="1">
      <formula>$D$67="- Select UKRI funder -"</formula>
    </cfRule>
    <cfRule type="notContainsBlanks" dxfId="5617" priority="734" stopIfTrue="1">
      <formula>LEN(TRIM(P67))&gt;0</formula>
    </cfRule>
  </conditionalFormatting>
  <conditionalFormatting sqref="P77">
    <cfRule type="expression" dxfId="5616" priority="732" stopIfTrue="1">
      <formula>$D$77="- Select UKRI funder -"</formula>
    </cfRule>
    <cfRule type="notContainsBlanks" dxfId="5615" priority="814" stopIfTrue="1">
      <formula>LEN(TRIM(P77))&gt;0</formula>
    </cfRule>
  </conditionalFormatting>
  <conditionalFormatting sqref="P79">
    <cfRule type="expression" dxfId="5614" priority="729" stopIfTrue="1">
      <formula>$D$77="- Select UKRI funder -"</formula>
    </cfRule>
    <cfRule type="notContainsBlanks" dxfId="5613" priority="730" stopIfTrue="1">
      <formula>LEN(TRIM(P79))&gt;0</formula>
    </cfRule>
  </conditionalFormatting>
  <conditionalFormatting sqref="P81">
    <cfRule type="expression" dxfId="5612" priority="727" stopIfTrue="1">
      <formula>$D$77="- Select UKRI funder -"</formula>
    </cfRule>
    <cfRule type="notContainsBlanks" dxfId="5611" priority="728" stopIfTrue="1">
      <formula>LEN(TRIM(P81))&gt;0</formula>
    </cfRule>
  </conditionalFormatting>
  <conditionalFormatting sqref="P83">
    <cfRule type="expression" dxfId="5610" priority="725" stopIfTrue="1">
      <formula>$D$77="- Select UKRI funder -"</formula>
    </cfRule>
    <cfRule type="notContainsBlanks" dxfId="5609" priority="726" stopIfTrue="1">
      <formula>LEN(TRIM(P83))&gt;0</formula>
    </cfRule>
  </conditionalFormatting>
  <conditionalFormatting sqref="P85">
    <cfRule type="expression" dxfId="5608" priority="723" stopIfTrue="1">
      <formula>$D$77="- Select UKRI funder -"</formula>
    </cfRule>
    <cfRule type="notContainsBlanks" dxfId="5607" priority="724" stopIfTrue="1">
      <formula>LEN(TRIM(P85))&gt;0</formula>
    </cfRule>
  </conditionalFormatting>
  <conditionalFormatting sqref="P69">
    <cfRule type="expression" dxfId="5606" priority="721" stopIfTrue="1">
      <formula>$D$67="- Select UKRI funder -"</formula>
    </cfRule>
    <cfRule type="notContainsBlanks" dxfId="5605" priority="722" stopIfTrue="1">
      <formula>LEN(TRIM(P69))&gt;0</formula>
    </cfRule>
  </conditionalFormatting>
  <conditionalFormatting sqref="P71">
    <cfRule type="expression" dxfId="5604" priority="719" stopIfTrue="1">
      <formula>$D$67="- Select UKRI funder -"</formula>
    </cfRule>
    <cfRule type="notContainsBlanks" dxfId="5603" priority="720" stopIfTrue="1">
      <formula>LEN(TRIM(P71))&gt;0</formula>
    </cfRule>
  </conditionalFormatting>
  <conditionalFormatting sqref="P73">
    <cfRule type="expression" dxfId="5602" priority="717" stopIfTrue="1">
      <formula>$D$67="- Select UKRI funder -"</formula>
    </cfRule>
    <cfRule type="notContainsBlanks" dxfId="5601" priority="718" stopIfTrue="1">
      <formula>LEN(TRIM(P73))&gt;0</formula>
    </cfRule>
  </conditionalFormatting>
  <conditionalFormatting sqref="P75">
    <cfRule type="expression" dxfId="5600" priority="715" stopIfTrue="1">
      <formula>$D$67="- Select UKRI funder -"</formula>
    </cfRule>
    <cfRule type="notContainsBlanks" dxfId="5599" priority="716" stopIfTrue="1">
      <formula>LEN(TRIM(P75))&gt;0</formula>
    </cfRule>
  </conditionalFormatting>
  <conditionalFormatting sqref="P59">
    <cfRule type="expression" dxfId="5598" priority="713" stopIfTrue="1">
      <formula>$D$57="- Select UKRI funder -"</formula>
    </cfRule>
    <cfRule type="notContainsBlanks" dxfId="5597" priority="714" stopIfTrue="1">
      <formula>LEN(TRIM(P59))&gt;0</formula>
    </cfRule>
  </conditionalFormatting>
  <conditionalFormatting sqref="P61">
    <cfRule type="expression" dxfId="5596" priority="711" stopIfTrue="1">
      <formula>$D$57="- Select UKRI funder -"</formula>
    </cfRule>
    <cfRule type="notContainsBlanks" dxfId="5595" priority="712" stopIfTrue="1">
      <formula>LEN(TRIM(P61))&gt;0</formula>
    </cfRule>
  </conditionalFormatting>
  <conditionalFormatting sqref="P63">
    <cfRule type="expression" dxfId="5594" priority="709" stopIfTrue="1">
      <formula>$D$57="- Select UKRI funder -"</formula>
    </cfRule>
    <cfRule type="notContainsBlanks" dxfId="5593" priority="710" stopIfTrue="1">
      <formula>LEN(TRIM(P63))&gt;0</formula>
    </cfRule>
  </conditionalFormatting>
  <conditionalFormatting sqref="P65">
    <cfRule type="expression" dxfId="5592" priority="707" stopIfTrue="1">
      <formula>$D$57="- Select UKRI funder -"</formula>
    </cfRule>
    <cfRule type="notContainsBlanks" dxfId="5591" priority="708" stopIfTrue="1">
      <formula>LEN(TRIM(P65))&gt;0</formula>
    </cfRule>
  </conditionalFormatting>
  <conditionalFormatting sqref="P49">
    <cfRule type="expression" dxfId="5590" priority="705" stopIfTrue="1">
      <formula>$D$47="- Select UKRI funder -"</formula>
    </cfRule>
    <cfRule type="notContainsBlanks" dxfId="5589" priority="706" stopIfTrue="1">
      <formula>LEN(TRIM(P49))&gt;0</formula>
    </cfRule>
  </conditionalFormatting>
  <conditionalFormatting sqref="P51">
    <cfRule type="expression" dxfId="5588" priority="703" stopIfTrue="1">
      <formula>$D$47="- Select UKRI funder -"</formula>
    </cfRule>
    <cfRule type="notContainsBlanks" dxfId="5587" priority="704" stopIfTrue="1">
      <formula>LEN(TRIM(P51))&gt;0</formula>
    </cfRule>
  </conditionalFormatting>
  <conditionalFormatting sqref="P53">
    <cfRule type="expression" dxfId="5586" priority="701" stopIfTrue="1">
      <formula>$D$47="- Select UKRI funder -"</formula>
    </cfRule>
    <cfRule type="notContainsBlanks" dxfId="5585" priority="702" stopIfTrue="1">
      <formula>LEN(TRIM(P53))&gt;0</formula>
    </cfRule>
  </conditionalFormatting>
  <conditionalFormatting sqref="P55">
    <cfRule type="expression" dxfId="5584" priority="699" stopIfTrue="1">
      <formula>$D$47="- Select UKRI funder -"</formula>
    </cfRule>
    <cfRule type="notContainsBlanks" dxfId="5583" priority="700" stopIfTrue="1">
      <formula>LEN(TRIM(P55))&gt;0</formula>
    </cfRule>
  </conditionalFormatting>
  <conditionalFormatting sqref="P39">
    <cfRule type="expression" dxfId="5582" priority="697" stopIfTrue="1">
      <formula>$D$37="- Select UKRI funder -"</formula>
    </cfRule>
    <cfRule type="notContainsBlanks" dxfId="5581" priority="698" stopIfTrue="1">
      <formula>LEN(TRIM(P39))&gt;0</formula>
    </cfRule>
  </conditionalFormatting>
  <conditionalFormatting sqref="P41">
    <cfRule type="expression" dxfId="5580" priority="695" stopIfTrue="1">
      <formula>$D$37="- Select UKRI funder -"</formula>
    </cfRule>
    <cfRule type="notContainsBlanks" dxfId="5579" priority="696" stopIfTrue="1">
      <formula>LEN(TRIM(P41))&gt;0</formula>
    </cfRule>
  </conditionalFormatting>
  <conditionalFormatting sqref="P43">
    <cfRule type="expression" dxfId="5578" priority="693" stopIfTrue="1">
      <formula>$D$37="- Select UKRI funder -"</formula>
    </cfRule>
    <cfRule type="notContainsBlanks" dxfId="5577" priority="694" stopIfTrue="1">
      <formula>LEN(TRIM(P43))&gt;0</formula>
    </cfRule>
  </conditionalFormatting>
  <conditionalFormatting sqref="P45">
    <cfRule type="expression" dxfId="5576" priority="691" stopIfTrue="1">
      <formula>$D$37="- Select UKRI funder -"</formula>
    </cfRule>
    <cfRule type="notContainsBlanks" dxfId="5575" priority="692" stopIfTrue="1">
      <formula>LEN(TRIM(P45))&gt;0</formula>
    </cfRule>
  </conditionalFormatting>
  <conditionalFormatting sqref="R47:V47">
    <cfRule type="expression" dxfId="5574" priority="791">
      <formula>$D$47="- Select UKRI funder -"</formula>
    </cfRule>
  </conditionalFormatting>
  <conditionalFormatting sqref="V49">
    <cfRule type="expression" dxfId="5573" priority="689" stopIfTrue="1">
      <formula>$Z$261&lt;21</formula>
    </cfRule>
  </conditionalFormatting>
  <conditionalFormatting sqref="R49:V49">
    <cfRule type="expression" dxfId="5572" priority="690">
      <formula>$D$47="- Select UKRI funder -"</formula>
    </cfRule>
  </conditionalFormatting>
  <conditionalFormatting sqref="V51">
    <cfRule type="expression" dxfId="5571" priority="687" stopIfTrue="1">
      <formula>$Z$261&lt;21</formula>
    </cfRule>
  </conditionalFormatting>
  <conditionalFormatting sqref="R51:V51">
    <cfRule type="expression" dxfId="5570" priority="688">
      <formula>$D$47="- Select UKRI funder -"</formula>
    </cfRule>
  </conditionalFormatting>
  <conditionalFormatting sqref="V53">
    <cfRule type="expression" dxfId="5569" priority="685" stopIfTrue="1">
      <formula>$Z$261&lt;21</formula>
    </cfRule>
  </conditionalFormatting>
  <conditionalFormatting sqref="R53:V53">
    <cfRule type="expression" dxfId="5568" priority="686">
      <formula>$D$47="- Select UKRI funder -"</formula>
    </cfRule>
  </conditionalFormatting>
  <conditionalFormatting sqref="V55">
    <cfRule type="expression" dxfId="5567" priority="683" stopIfTrue="1">
      <formula>$Z$261&lt;21</formula>
    </cfRule>
  </conditionalFormatting>
  <conditionalFormatting sqref="R55:V55">
    <cfRule type="expression" dxfId="5566" priority="684">
      <formula>$D$47="- Select UKRI funder -"</formula>
    </cfRule>
  </conditionalFormatting>
  <conditionalFormatting sqref="V37">
    <cfRule type="expression" dxfId="5565" priority="681" stopIfTrue="1">
      <formula>$Z$261&lt;21</formula>
    </cfRule>
  </conditionalFormatting>
  <conditionalFormatting sqref="R37:V37">
    <cfRule type="expression" dxfId="5564" priority="682">
      <formula>$D$37="- Select UKRI funder -"</formula>
    </cfRule>
  </conditionalFormatting>
  <conditionalFormatting sqref="V39">
    <cfRule type="expression" dxfId="5563" priority="679" stopIfTrue="1">
      <formula>$Z$261&lt;21</formula>
    </cfRule>
  </conditionalFormatting>
  <conditionalFormatting sqref="R39:V39">
    <cfRule type="expression" dxfId="5562" priority="680">
      <formula>$D$37="- Select UKRI funder -"</formula>
    </cfRule>
  </conditionalFormatting>
  <conditionalFormatting sqref="V41">
    <cfRule type="expression" dxfId="5561" priority="677" stopIfTrue="1">
      <formula>$Z$261&lt;21</formula>
    </cfRule>
  </conditionalFormatting>
  <conditionalFormatting sqref="R41:V41">
    <cfRule type="expression" dxfId="5560" priority="678">
      <formula>$D$37="- Select UKRI funder -"</formula>
    </cfRule>
  </conditionalFormatting>
  <conditionalFormatting sqref="V43">
    <cfRule type="expression" dxfId="5559" priority="675" stopIfTrue="1">
      <formula>$Z$261&lt;21</formula>
    </cfRule>
  </conditionalFormatting>
  <conditionalFormatting sqref="R43:V43">
    <cfRule type="expression" dxfId="5558" priority="676">
      <formula>$D$37="- Select UKRI funder -"</formula>
    </cfRule>
  </conditionalFormatting>
  <conditionalFormatting sqref="V45">
    <cfRule type="expression" dxfId="5557" priority="673" stopIfTrue="1">
      <formula>$Z$261&lt;21</formula>
    </cfRule>
  </conditionalFormatting>
  <conditionalFormatting sqref="R45:V45">
    <cfRule type="expression" dxfId="5556" priority="674">
      <formula>$D$37="- Select UKRI funder -"</formula>
    </cfRule>
  </conditionalFormatting>
  <conditionalFormatting sqref="V57">
    <cfRule type="expression" dxfId="5555" priority="671" stopIfTrue="1">
      <formula>$Z$261&lt;21</formula>
    </cfRule>
  </conditionalFormatting>
  <conditionalFormatting sqref="R57:V57">
    <cfRule type="expression" dxfId="5554" priority="672">
      <formula>$D$57="- Select UKRI funder -"</formula>
    </cfRule>
  </conditionalFormatting>
  <conditionalFormatting sqref="V59">
    <cfRule type="expression" dxfId="5553" priority="669" stopIfTrue="1">
      <formula>$Z$261&lt;21</formula>
    </cfRule>
  </conditionalFormatting>
  <conditionalFormatting sqref="R59:V59">
    <cfRule type="expression" dxfId="5552" priority="670">
      <formula>$D$57="- Select UKRI funder -"</formula>
    </cfRule>
  </conditionalFormatting>
  <conditionalFormatting sqref="V61">
    <cfRule type="expression" dxfId="5551" priority="667" stopIfTrue="1">
      <formula>$Z$261&lt;21</formula>
    </cfRule>
  </conditionalFormatting>
  <conditionalFormatting sqref="R61:V61">
    <cfRule type="expression" dxfId="5550" priority="668">
      <formula>$D$57="- Select UKRI funder -"</formula>
    </cfRule>
  </conditionalFormatting>
  <conditionalFormatting sqref="V63">
    <cfRule type="expression" dxfId="5549" priority="665" stopIfTrue="1">
      <formula>$Z$261&lt;21</formula>
    </cfRule>
  </conditionalFormatting>
  <conditionalFormatting sqref="R63:V63">
    <cfRule type="expression" dxfId="5548" priority="666">
      <formula>$D$57="- Select UKRI funder -"</formula>
    </cfRule>
  </conditionalFormatting>
  <conditionalFormatting sqref="V65">
    <cfRule type="expression" dxfId="5547" priority="663" stopIfTrue="1">
      <formula>$Z$261&lt;21</formula>
    </cfRule>
  </conditionalFormatting>
  <conditionalFormatting sqref="R65:V65">
    <cfRule type="expression" dxfId="5546" priority="664">
      <formula>$D$57="- Select UKRI funder -"</formula>
    </cfRule>
  </conditionalFormatting>
  <conditionalFormatting sqref="V67">
    <cfRule type="expression" dxfId="5545" priority="661" stopIfTrue="1">
      <formula>$Z$261&lt;21</formula>
    </cfRule>
  </conditionalFormatting>
  <conditionalFormatting sqref="R67:V67">
    <cfRule type="expression" dxfId="5544" priority="662">
      <formula>$D$67="- Select UKRI funder -"</formula>
    </cfRule>
  </conditionalFormatting>
  <conditionalFormatting sqref="V69">
    <cfRule type="expression" dxfId="5543" priority="659" stopIfTrue="1">
      <formula>$Z$261&lt;21</formula>
    </cfRule>
  </conditionalFormatting>
  <conditionalFormatting sqref="R69:V69">
    <cfRule type="expression" dxfId="5542" priority="660">
      <formula>$D$67="- Select UKRI funder -"</formula>
    </cfRule>
  </conditionalFormatting>
  <conditionalFormatting sqref="V71">
    <cfRule type="expression" dxfId="5541" priority="657" stopIfTrue="1">
      <formula>$Z$261&lt;21</formula>
    </cfRule>
  </conditionalFormatting>
  <conditionalFormatting sqref="R71:V71">
    <cfRule type="expression" dxfId="5540" priority="658">
      <formula>$D$67="- Select UKRI funder -"</formula>
    </cfRule>
  </conditionalFormatting>
  <conditionalFormatting sqref="V73">
    <cfRule type="expression" dxfId="5539" priority="655" stopIfTrue="1">
      <formula>$Z$261&lt;21</formula>
    </cfRule>
  </conditionalFormatting>
  <conditionalFormatting sqref="R73:V73">
    <cfRule type="expression" dxfId="5538" priority="656">
      <formula>$D$67="- Select UKRI funder -"</formula>
    </cfRule>
  </conditionalFormatting>
  <conditionalFormatting sqref="V75">
    <cfRule type="expression" dxfId="5537" priority="653" stopIfTrue="1">
      <formula>$Z$261&lt;21</formula>
    </cfRule>
  </conditionalFormatting>
  <conditionalFormatting sqref="R75:V75">
    <cfRule type="expression" dxfId="5536" priority="654">
      <formula>$D$67="- Select UKRI funder -"</formula>
    </cfRule>
  </conditionalFormatting>
  <conditionalFormatting sqref="V77">
    <cfRule type="expression" dxfId="5535" priority="651" stopIfTrue="1">
      <formula>$Z$261&lt;21</formula>
    </cfRule>
  </conditionalFormatting>
  <conditionalFormatting sqref="R77:V77">
    <cfRule type="expression" dxfId="5534" priority="652">
      <formula>$D$77="- Select UKRI funder -"</formula>
    </cfRule>
  </conditionalFormatting>
  <conditionalFormatting sqref="V79">
    <cfRule type="expression" dxfId="5533" priority="649" stopIfTrue="1">
      <formula>$Z$261&lt;21</formula>
    </cfRule>
  </conditionalFormatting>
  <conditionalFormatting sqref="R79:V79">
    <cfRule type="expression" dxfId="5532" priority="650">
      <formula>$D$77="- Select UKRI funder -"</formula>
    </cfRule>
  </conditionalFormatting>
  <conditionalFormatting sqref="V81">
    <cfRule type="expression" dxfId="5531" priority="647" stopIfTrue="1">
      <formula>$Z$261&lt;21</formula>
    </cfRule>
  </conditionalFormatting>
  <conditionalFormatting sqref="R81:V81">
    <cfRule type="expression" dxfId="5530" priority="648">
      <formula>$D$77="- Select UKRI funder -"</formula>
    </cfRule>
  </conditionalFormatting>
  <conditionalFormatting sqref="V83">
    <cfRule type="expression" dxfId="5529" priority="645" stopIfTrue="1">
      <formula>$Z$261&lt;21</formula>
    </cfRule>
  </conditionalFormatting>
  <conditionalFormatting sqref="R83:V83">
    <cfRule type="expression" dxfId="5528" priority="646">
      <formula>$D$77="- Select UKRI funder -"</formula>
    </cfRule>
  </conditionalFormatting>
  <conditionalFormatting sqref="V85">
    <cfRule type="expression" dxfId="5527" priority="643" stopIfTrue="1">
      <formula>$Z$261&lt;21</formula>
    </cfRule>
  </conditionalFormatting>
  <conditionalFormatting sqref="R85:V85">
    <cfRule type="expression" dxfId="5526" priority="644">
      <formula>$D$77="- Select UKRI funder -"</formula>
    </cfRule>
  </conditionalFormatting>
  <conditionalFormatting sqref="V94">
    <cfRule type="expression" dxfId="5525" priority="641" stopIfTrue="1">
      <formula>$Z$261&lt;21</formula>
    </cfRule>
  </conditionalFormatting>
  <conditionalFormatting sqref="R94:V94">
    <cfRule type="expression" dxfId="5524" priority="642">
      <formula>$D$94="- Select EU funder -"</formula>
    </cfRule>
  </conditionalFormatting>
  <conditionalFormatting sqref="Y37:Y258">
    <cfRule type="cellIs" dxfId="5523" priority="639" operator="greaterThan">
      <formula>$W37</formula>
    </cfRule>
    <cfRule type="cellIs" dxfId="5522" priority="640" operator="lessThan">
      <formula>$W37</formula>
    </cfRule>
  </conditionalFormatting>
  <conditionalFormatting sqref="N39">
    <cfRule type="expression" dxfId="5521" priority="636" stopIfTrue="1">
      <formula>$D$37="- Select UKRI funder -"</formula>
    </cfRule>
  </conditionalFormatting>
  <conditionalFormatting sqref="N39">
    <cfRule type="notContainsBlanks" dxfId="5520" priority="637" stopIfTrue="1">
      <formula>LEN(TRIM(N39))&gt;0</formula>
    </cfRule>
  </conditionalFormatting>
  <conditionalFormatting sqref="N39">
    <cfRule type="expression" dxfId="5519" priority="638">
      <formula>$W39&gt;0</formula>
    </cfRule>
  </conditionalFormatting>
  <conditionalFormatting sqref="N41">
    <cfRule type="expression" dxfId="5518" priority="633" stopIfTrue="1">
      <formula>$D$37="- Select UKRI funder -"</formula>
    </cfRule>
  </conditionalFormatting>
  <conditionalFormatting sqref="N41">
    <cfRule type="notContainsBlanks" dxfId="5517" priority="634" stopIfTrue="1">
      <formula>LEN(TRIM(N41))&gt;0</formula>
    </cfRule>
  </conditionalFormatting>
  <conditionalFormatting sqref="N41">
    <cfRule type="expression" dxfId="5516" priority="635">
      <formula>$W41&gt;0</formula>
    </cfRule>
  </conditionalFormatting>
  <conditionalFormatting sqref="N43">
    <cfRule type="expression" dxfId="5515" priority="630" stopIfTrue="1">
      <formula>$D$37="- Select UKRI funder -"</formula>
    </cfRule>
  </conditionalFormatting>
  <conditionalFormatting sqref="N43">
    <cfRule type="notContainsBlanks" dxfId="5514" priority="631" stopIfTrue="1">
      <formula>LEN(TRIM(N43))&gt;0</formula>
    </cfRule>
  </conditionalFormatting>
  <conditionalFormatting sqref="N43">
    <cfRule type="expression" dxfId="5513" priority="632">
      <formula>$W43&gt;0</formula>
    </cfRule>
  </conditionalFormatting>
  <conditionalFormatting sqref="N45">
    <cfRule type="expression" dxfId="5512" priority="627" stopIfTrue="1">
      <formula>$D$37="- Select UKRI funder -"</formula>
    </cfRule>
  </conditionalFormatting>
  <conditionalFormatting sqref="N45">
    <cfRule type="notContainsBlanks" dxfId="5511" priority="628" stopIfTrue="1">
      <formula>LEN(TRIM(N45))&gt;0</formula>
    </cfRule>
  </conditionalFormatting>
  <conditionalFormatting sqref="N45">
    <cfRule type="expression" dxfId="5510" priority="629">
      <formula>$W45&gt;0</formula>
    </cfRule>
  </conditionalFormatting>
  <conditionalFormatting sqref="N47">
    <cfRule type="expression" dxfId="5509" priority="624" stopIfTrue="1">
      <formula>$D$47="- Select UKRI funder -"</formula>
    </cfRule>
  </conditionalFormatting>
  <conditionalFormatting sqref="N47">
    <cfRule type="notContainsBlanks" dxfId="5508" priority="625" stopIfTrue="1">
      <formula>LEN(TRIM(N47))&gt;0</formula>
    </cfRule>
  </conditionalFormatting>
  <conditionalFormatting sqref="N47">
    <cfRule type="expression" dxfId="5507" priority="626">
      <formula>$W47&gt;0</formula>
    </cfRule>
  </conditionalFormatting>
  <conditionalFormatting sqref="N49">
    <cfRule type="expression" dxfId="5506" priority="621" stopIfTrue="1">
      <formula>$D$47="- Select UKRI funder -"</formula>
    </cfRule>
  </conditionalFormatting>
  <conditionalFormatting sqref="N49">
    <cfRule type="notContainsBlanks" dxfId="5505" priority="622" stopIfTrue="1">
      <formula>LEN(TRIM(N49))&gt;0</formula>
    </cfRule>
  </conditionalFormatting>
  <conditionalFormatting sqref="N49">
    <cfRule type="expression" dxfId="5504" priority="623">
      <formula>$W49&gt;0</formula>
    </cfRule>
  </conditionalFormatting>
  <conditionalFormatting sqref="N51">
    <cfRule type="expression" dxfId="5503" priority="618" stopIfTrue="1">
      <formula>$D$47="- Select UKRI funder -"</formula>
    </cfRule>
  </conditionalFormatting>
  <conditionalFormatting sqref="N51">
    <cfRule type="notContainsBlanks" dxfId="5502" priority="619" stopIfTrue="1">
      <formula>LEN(TRIM(N51))&gt;0</formula>
    </cfRule>
  </conditionalFormatting>
  <conditionalFormatting sqref="N51">
    <cfRule type="expression" dxfId="5501" priority="620">
      <formula>$W51&gt;0</formula>
    </cfRule>
  </conditionalFormatting>
  <conditionalFormatting sqref="N53">
    <cfRule type="expression" dxfId="5500" priority="615" stopIfTrue="1">
      <formula>$D$47="- Select UKRI funder -"</formula>
    </cfRule>
  </conditionalFormatting>
  <conditionalFormatting sqref="N53">
    <cfRule type="notContainsBlanks" dxfId="5499" priority="616" stopIfTrue="1">
      <formula>LEN(TRIM(N53))&gt;0</formula>
    </cfRule>
  </conditionalFormatting>
  <conditionalFormatting sqref="N53">
    <cfRule type="expression" dxfId="5498" priority="617">
      <formula>$W53&gt;0</formula>
    </cfRule>
  </conditionalFormatting>
  <conditionalFormatting sqref="N55">
    <cfRule type="expression" dxfId="5497" priority="612" stopIfTrue="1">
      <formula>$D$47="- Select UKRI funder -"</formula>
    </cfRule>
  </conditionalFormatting>
  <conditionalFormatting sqref="N55">
    <cfRule type="notContainsBlanks" dxfId="5496" priority="613" stopIfTrue="1">
      <formula>LEN(TRIM(N55))&gt;0</formula>
    </cfRule>
  </conditionalFormatting>
  <conditionalFormatting sqref="N55">
    <cfRule type="expression" dxfId="5495" priority="614">
      <formula>$W55&gt;0</formula>
    </cfRule>
  </conditionalFormatting>
  <conditionalFormatting sqref="N57">
    <cfRule type="expression" dxfId="5494" priority="609" stopIfTrue="1">
      <formula>$D$57="- Select UKRI funder -"</formula>
    </cfRule>
  </conditionalFormatting>
  <conditionalFormatting sqref="N57">
    <cfRule type="notContainsBlanks" dxfId="5493" priority="610" stopIfTrue="1">
      <formula>LEN(TRIM(N57))&gt;0</formula>
    </cfRule>
  </conditionalFormatting>
  <conditionalFormatting sqref="N57">
    <cfRule type="expression" dxfId="5492" priority="611">
      <formula>$W57&gt;0</formula>
    </cfRule>
  </conditionalFormatting>
  <conditionalFormatting sqref="N59">
    <cfRule type="expression" dxfId="5491" priority="606" stopIfTrue="1">
      <formula>$D$57="- Select UKRI funder -"</formula>
    </cfRule>
  </conditionalFormatting>
  <conditionalFormatting sqref="N59">
    <cfRule type="notContainsBlanks" dxfId="5490" priority="607" stopIfTrue="1">
      <formula>LEN(TRIM(N59))&gt;0</formula>
    </cfRule>
  </conditionalFormatting>
  <conditionalFormatting sqref="N59">
    <cfRule type="expression" dxfId="5489" priority="608">
      <formula>$W59&gt;0</formula>
    </cfRule>
  </conditionalFormatting>
  <conditionalFormatting sqref="N61">
    <cfRule type="expression" dxfId="5488" priority="603" stopIfTrue="1">
      <formula>$D$57="- Select UKRI funder -"</formula>
    </cfRule>
  </conditionalFormatting>
  <conditionalFormatting sqref="N61">
    <cfRule type="notContainsBlanks" dxfId="5487" priority="604" stopIfTrue="1">
      <formula>LEN(TRIM(N61))&gt;0</formula>
    </cfRule>
  </conditionalFormatting>
  <conditionalFormatting sqref="N61">
    <cfRule type="expression" dxfId="5486" priority="605">
      <formula>$W61&gt;0</formula>
    </cfRule>
  </conditionalFormatting>
  <conditionalFormatting sqref="N63">
    <cfRule type="expression" dxfId="5485" priority="600" stopIfTrue="1">
      <formula>$D$57="- Select UKRI funder -"</formula>
    </cfRule>
  </conditionalFormatting>
  <conditionalFormatting sqref="N63">
    <cfRule type="notContainsBlanks" dxfId="5484" priority="601" stopIfTrue="1">
      <formula>LEN(TRIM(N63))&gt;0</formula>
    </cfRule>
  </conditionalFormatting>
  <conditionalFormatting sqref="N63">
    <cfRule type="expression" dxfId="5483" priority="602">
      <formula>$W63&gt;0</formula>
    </cfRule>
  </conditionalFormatting>
  <conditionalFormatting sqref="N65">
    <cfRule type="expression" dxfId="5482" priority="597" stopIfTrue="1">
      <formula>$D$57="- Select UKRI funder -"</formula>
    </cfRule>
  </conditionalFormatting>
  <conditionalFormatting sqref="N65">
    <cfRule type="notContainsBlanks" dxfId="5481" priority="598" stopIfTrue="1">
      <formula>LEN(TRIM(N65))&gt;0</formula>
    </cfRule>
  </conditionalFormatting>
  <conditionalFormatting sqref="N65">
    <cfRule type="expression" dxfId="5480" priority="599">
      <formula>$W65&gt;0</formula>
    </cfRule>
  </conditionalFormatting>
  <conditionalFormatting sqref="N67">
    <cfRule type="expression" dxfId="5479" priority="594" stopIfTrue="1">
      <formula>$D$67="- Select UKRI funder -"</formula>
    </cfRule>
  </conditionalFormatting>
  <conditionalFormatting sqref="N67">
    <cfRule type="notContainsBlanks" dxfId="5478" priority="595" stopIfTrue="1">
      <formula>LEN(TRIM(N67))&gt;0</formula>
    </cfRule>
  </conditionalFormatting>
  <conditionalFormatting sqref="N67">
    <cfRule type="expression" dxfId="5477" priority="596">
      <formula>$W67&gt;0</formula>
    </cfRule>
  </conditionalFormatting>
  <conditionalFormatting sqref="N69">
    <cfRule type="expression" dxfId="5476" priority="591" stopIfTrue="1">
      <formula>$D$67="- Select UKRI funder -"</formula>
    </cfRule>
  </conditionalFormatting>
  <conditionalFormatting sqref="N69">
    <cfRule type="notContainsBlanks" dxfId="5475" priority="592" stopIfTrue="1">
      <formula>LEN(TRIM(N69))&gt;0</formula>
    </cfRule>
  </conditionalFormatting>
  <conditionalFormatting sqref="N69">
    <cfRule type="expression" dxfId="5474" priority="593">
      <formula>$W69&gt;0</formula>
    </cfRule>
  </conditionalFormatting>
  <conditionalFormatting sqref="N71">
    <cfRule type="expression" dxfId="5473" priority="588" stopIfTrue="1">
      <formula>$D$67="- Select UKRI funder -"</formula>
    </cfRule>
  </conditionalFormatting>
  <conditionalFormatting sqref="N71">
    <cfRule type="notContainsBlanks" dxfId="5472" priority="589" stopIfTrue="1">
      <formula>LEN(TRIM(N71))&gt;0</formula>
    </cfRule>
  </conditionalFormatting>
  <conditionalFormatting sqref="N71">
    <cfRule type="expression" dxfId="5471" priority="590">
      <formula>$W71&gt;0</formula>
    </cfRule>
  </conditionalFormatting>
  <conditionalFormatting sqref="N73">
    <cfRule type="expression" dxfId="5470" priority="585" stopIfTrue="1">
      <formula>$D$67="- Select UKRI funder -"</formula>
    </cfRule>
  </conditionalFormatting>
  <conditionalFormatting sqref="N73">
    <cfRule type="notContainsBlanks" dxfId="5469" priority="586" stopIfTrue="1">
      <formula>LEN(TRIM(N73))&gt;0</formula>
    </cfRule>
  </conditionalFormatting>
  <conditionalFormatting sqref="N73">
    <cfRule type="expression" dxfId="5468" priority="587">
      <formula>$W73&gt;0</formula>
    </cfRule>
  </conditionalFormatting>
  <conditionalFormatting sqref="N75">
    <cfRule type="expression" dxfId="5467" priority="582" stopIfTrue="1">
      <formula>$D$67="- Select UKRI funder -"</formula>
    </cfRule>
  </conditionalFormatting>
  <conditionalFormatting sqref="N75">
    <cfRule type="notContainsBlanks" dxfId="5466" priority="583" stopIfTrue="1">
      <formula>LEN(TRIM(N75))&gt;0</formula>
    </cfRule>
  </conditionalFormatting>
  <conditionalFormatting sqref="N75">
    <cfRule type="expression" dxfId="5465" priority="584">
      <formula>$W75&gt;0</formula>
    </cfRule>
  </conditionalFormatting>
  <conditionalFormatting sqref="N77">
    <cfRule type="expression" dxfId="5464" priority="579" stopIfTrue="1">
      <formula>$D$77="- Select UKRI funder -"</formula>
    </cfRule>
  </conditionalFormatting>
  <conditionalFormatting sqref="N77">
    <cfRule type="notContainsBlanks" dxfId="5463" priority="580" stopIfTrue="1">
      <formula>LEN(TRIM(N77))&gt;0</formula>
    </cfRule>
  </conditionalFormatting>
  <conditionalFormatting sqref="N77">
    <cfRule type="expression" dxfId="5462" priority="581">
      <formula>$W77&gt;0</formula>
    </cfRule>
  </conditionalFormatting>
  <conditionalFormatting sqref="N79">
    <cfRule type="expression" dxfId="5461" priority="576" stopIfTrue="1">
      <formula>$D$77="- Select UKRI funder -"</formula>
    </cfRule>
  </conditionalFormatting>
  <conditionalFormatting sqref="N79">
    <cfRule type="notContainsBlanks" dxfId="5460" priority="577" stopIfTrue="1">
      <formula>LEN(TRIM(N79))&gt;0</formula>
    </cfRule>
  </conditionalFormatting>
  <conditionalFormatting sqref="N79">
    <cfRule type="expression" dxfId="5459" priority="578">
      <formula>$W79&gt;0</formula>
    </cfRule>
  </conditionalFormatting>
  <conditionalFormatting sqref="N81">
    <cfRule type="expression" dxfId="5458" priority="573" stopIfTrue="1">
      <formula>$D$77="- Select UKRI funder -"</formula>
    </cfRule>
  </conditionalFormatting>
  <conditionalFormatting sqref="N81">
    <cfRule type="notContainsBlanks" dxfId="5457" priority="574" stopIfTrue="1">
      <formula>LEN(TRIM(N81))&gt;0</formula>
    </cfRule>
  </conditionalFormatting>
  <conditionalFormatting sqref="N81">
    <cfRule type="expression" dxfId="5456" priority="575">
      <formula>$W81&gt;0</formula>
    </cfRule>
  </conditionalFormatting>
  <conditionalFormatting sqref="N83">
    <cfRule type="expression" dxfId="5455" priority="570" stopIfTrue="1">
      <formula>$D$77="- Select UKRI funder -"</formula>
    </cfRule>
  </conditionalFormatting>
  <conditionalFormatting sqref="N83">
    <cfRule type="notContainsBlanks" dxfId="5454" priority="571" stopIfTrue="1">
      <formula>LEN(TRIM(N83))&gt;0</formula>
    </cfRule>
  </conditionalFormatting>
  <conditionalFormatting sqref="N83">
    <cfRule type="expression" dxfId="5453" priority="572">
      <formula>$W83&gt;0</formula>
    </cfRule>
  </conditionalFormatting>
  <conditionalFormatting sqref="N85">
    <cfRule type="expression" dxfId="5452" priority="567" stopIfTrue="1">
      <formula>$D$77="- Select UKRI funder -"</formula>
    </cfRule>
  </conditionalFormatting>
  <conditionalFormatting sqref="N85">
    <cfRule type="notContainsBlanks" dxfId="5451" priority="568" stopIfTrue="1">
      <formula>LEN(TRIM(N85))&gt;0</formula>
    </cfRule>
  </conditionalFormatting>
  <conditionalFormatting sqref="N85">
    <cfRule type="expression" dxfId="5450" priority="569">
      <formula>$W85&gt;0</formula>
    </cfRule>
  </conditionalFormatting>
  <conditionalFormatting sqref="V96">
    <cfRule type="expression" dxfId="5449" priority="565" stopIfTrue="1">
      <formula>$Z$261&lt;21</formula>
    </cfRule>
  </conditionalFormatting>
  <conditionalFormatting sqref="R96:V96">
    <cfRule type="expression" dxfId="5448" priority="566">
      <formula>$D$94="- Select EU funder -"</formula>
    </cfRule>
  </conditionalFormatting>
  <conditionalFormatting sqref="V98">
    <cfRule type="expression" dxfId="5447" priority="563" stopIfTrue="1">
      <formula>$Z$261&lt;21</formula>
    </cfRule>
  </conditionalFormatting>
  <conditionalFormatting sqref="R98:V98">
    <cfRule type="expression" dxfId="5446" priority="564">
      <formula>$D$94="- Select EU funder -"</formula>
    </cfRule>
  </conditionalFormatting>
  <conditionalFormatting sqref="V100">
    <cfRule type="expression" dxfId="5445" priority="561" stopIfTrue="1">
      <formula>$Z$261&lt;21</formula>
    </cfRule>
  </conditionalFormatting>
  <conditionalFormatting sqref="R100:V100">
    <cfRule type="expression" dxfId="5444" priority="562">
      <formula>$D$94="- Select EU funder -"</formula>
    </cfRule>
  </conditionalFormatting>
  <conditionalFormatting sqref="V102">
    <cfRule type="expression" dxfId="5443" priority="559" stopIfTrue="1">
      <formula>$Z$261&lt;21</formula>
    </cfRule>
  </conditionalFormatting>
  <conditionalFormatting sqref="R102:V102">
    <cfRule type="expression" dxfId="5442" priority="560">
      <formula>$D$94="- Select EU funder -"</formula>
    </cfRule>
  </conditionalFormatting>
  <conditionalFormatting sqref="V104">
    <cfRule type="expression" dxfId="5441" priority="557" stopIfTrue="1">
      <formula>$Z$261&lt;21</formula>
    </cfRule>
  </conditionalFormatting>
  <conditionalFormatting sqref="R104:V104">
    <cfRule type="expression" dxfId="5440" priority="558">
      <formula>$D$94="- Select EU funder -"</formula>
    </cfRule>
  </conditionalFormatting>
  <conditionalFormatting sqref="V106">
    <cfRule type="expression" dxfId="5439" priority="555" stopIfTrue="1">
      <formula>$Z$261&lt;21</formula>
    </cfRule>
  </conditionalFormatting>
  <conditionalFormatting sqref="R106:V106">
    <cfRule type="expression" dxfId="5438" priority="556">
      <formula>$D$94="- Select EU funder -"</formula>
    </cfRule>
  </conditionalFormatting>
  <conditionalFormatting sqref="V108">
    <cfRule type="expression" dxfId="5437" priority="553" stopIfTrue="1">
      <formula>$Z$261&lt;21</formula>
    </cfRule>
  </conditionalFormatting>
  <conditionalFormatting sqref="R108:V108">
    <cfRule type="expression" dxfId="5436" priority="554">
      <formula>$D$94="- Select EU funder -"</formula>
    </cfRule>
  </conditionalFormatting>
  <conditionalFormatting sqref="V110">
    <cfRule type="expression" dxfId="5435" priority="551" stopIfTrue="1">
      <formula>$Z$261&lt;21</formula>
    </cfRule>
  </conditionalFormatting>
  <conditionalFormatting sqref="R110:V110">
    <cfRule type="expression" dxfId="5434" priority="552">
      <formula>$D$94="- Select EU funder -"</formula>
    </cfRule>
  </conditionalFormatting>
  <conditionalFormatting sqref="V112">
    <cfRule type="expression" dxfId="5433" priority="549" stopIfTrue="1">
      <formula>$Z$261&lt;21</formula>
    </cfRule>
  </conditionalFormatting>
  <conditionalFormatting sqref="R112:V112">
    <cfRule type="expression" dxfId="5432" priority="550">
      <formula>$D$94="- Select EU funder -"</formula>
    </cfRule>
  </conditionalFormatting>
  <conditionalFormatting sqref="V114">
    <cfRule type="expression" dxfId="5431" priority="547" stopIfTrue="1">
      <formula>$Z$261&lt;21</formula>
    </cfRule>
  </conditionalFormatting>
  <conditionalFormatting sqref="R114:V114">
    <cfRule type="expression" dxfId="5430" priority="548">
      <formula>$D$94="- Select EU funder -"</formula>
    </cfRule>
  </conditionalFormatting>
  <conditionalFormatting sqref="V116">
    <cfRule type="expression" dxfId="5429" priority="545" stopIfTrue="1">
      <formula>$Z$261&lt;21</formula>
    </cfRule>
  </conditionalFormatting>
  <conditionalFormatting sqref="R116:V116">
    <cfRule type="expression" dxfId="5428" priority="546">
      <formula>$D$94="- Select EU funder -"</formula>
    </cfRule>
  </conditionalFormatting>
  <conditionalFormatting sqref="V118">
    <cfRule type="expression" dxfId="5427" priority="543" stopIfTrue="1">
      <formula>$Z$261&lt;21</formula>
    </cfRule>
  </conditionalFormatting>
  <conditionalFormatting sqref="R118:V118">
    <cfRule type="expression" dxfId="5426" priority="544">
      <formula>$D$94="- Select EU funder -"</formula>
    </cfRule>
  </conditionalFormatting>
  <conditionalFormatting sqref="V120">
    <cfRule type="expression" dxfId="5425" priority="541" stopIfTrue="1">
      <formula>$Z$261&lt;21</formula>
    </cfRule>
  </conditionalFormatting>
  <conditionalFormatting sqref="R120:V120">
    <cfRule type="expression" dxfId="5424" priority="542">
      <formula>$D$94="- Select EU funder -"</formula>
    </cfRule>
  </conditionalFormatting>
  <conditionalFormatting sqref="V122">
    <cfRule type="expression" dxfId="5423" priority="539" stopIfTrue="1">
      <formula>$Z$261&lt;21</formula>
    </cfRule>
  </conditionalFormatting>
  <conditionalFormatting sqref="R122:V122">
    <cfRule type="expression" dxfId="5422" priority="540">
      <formula>$D$94="- Select EU funder -"</formula>
    </cfRule>
  </conditionalFormatting>
  <conditionalFormatting sqref="V124">
    <cfRule type="expression" dxfId="5421" priority="537" stopIfTrue="1">
      <formula>$Z$261&lt;21</formula>
    </cfRule>
  </conditionalFormatting>
  <conditionalFormatting sqref="R124:V124">
    <cfRule type="expression" dxfId="5420" priority="538">
      <formula>$D$124="- Select EU funder -"</formula>
    </cfRule>
  </conditionalFormatting>
  <conditionalFormatting sqref="V126">
    <cfRule type="expression" dxfId="5419" priority="535" stopIfTrue="1">
      <formula>$Z$261&lt;21</formula>
    </cfRule>
  </conditionalFormatting>
  <conditionalFormatting sqref="R126:V126">
    <cfRule type="expression" dxfId="5418" priority="536">
      <formula>$D$124="- Select EU funder -"</formula>
    </cfRule>
  </conditionalFormatting>
  <conditionalFormatting sqref="V128">
    <cfRule type="expression" dxfId="5417" priority="533" stopIfTrue="1">
      <formula>$Z$261&lt;21</formula>
    </cfRule>
  </conditionalFormatting>
  <conditionalFormatting sqref="R128:V128">
    <cfRule type="expression" dxfId="5416" priority="534">
      <formula>$D$124="- Select EU funder -"</formula>
    </cfRule>
  </conditionalFormatting>
  <conditionalFormatting sqref="V130">
    <cfRule type="expression" dxfId="5415" priority="531" stopIfTrue="1">
      <formula>$Z$261&lt;21</formula>
    </cfRule>
  </conditionalFormatting>
  <conditionalFormatting sqref="R130:V130">
    <cfRule type="expression" dxfId="5414" priority="532">
      <formula>$D$124="- Select EU funder -"</formula>
    </cfRule>
  </conditionalFormatting>
  <conditionalFormatting sqref="V132">
    <cfRule type="expression" dxfId="5413" priority="529" stopIfTrue="1">
      <formula>$Z$261&lt;21</formula>
    </cfRule>
  </conditionalFormatting>
  <conditionalFormatting sqref="R132:V132">
    <cfRule type="expression" dxfId="5412" priority="530">
      <formula>$D$124="- Select EU funder -"</formula>
    </cfRule>
  </conditionalFormatting>
  <conditionalFormatting sqref="V134">
    <cfRule type="expression" dxfId="5411" priority="527" stopIfTrue="1">
      <formula>$Z$261&lt;21</formula>
    </cfRule>
  </conditionalFormatting>
  <conditionalFormatting sqref="R134:V134">
    <cfRule type="expression" dxfId="5410" priority="528">
      <formula>$D$124="- Select EU funder -"</formula>
    </cfRule>
  </conditionalFormatting>
  <conditionalFormatting sqref="V136">
    <cfRule type="expression" dxfId="5409" priority="525" stopIfTrue="1">
      <formula>$Z$261&lt;21</formula>
    </cfRule>
  </conditionalFormatting>
  <conditionalFormatting sqref="R136:V136">
    <cfRule type="expression" dxfId="5408" priority="526">
      <formula>$D$124="- Select EU funder -"</formula>
    </cfRule>
  </conditionalFormatting>
  <conditionalFormatting sqref="V138">
    <cfRule type="expression" dxfId="5407" priority="523" stopIfTrue="1">
      <formula>$Z$261&lt;21</formula>
    </cfRule>
  </conditionalFormatting>
  <conditionalFormatting sqref="R138:V138">
    <cfRule type="expression" dxfId="5406" priority="524">
      <formula>$D$124="- Select EU funder -"</formula>
    </cfRule>
  </conditionalFormatting>
  <conditionalFormatting sqref="V140">
    <cfRule type="expression" dxfId="5405" priority="521" stopIfTrue="1">
      <formula>$Z$261&lt;21</formula>
    </cfRule>
  </conditionalFormatting>
  <conditionalFormatting sqref="R140:V140">
    <cfRule type="expression" dxfId="5404" priority="522">
      <formula>$D$124="- Select EU funder -"</formula>
    </cfRule>
  </conditionalFormatting>
  <conditionalFormatting sqref="V142">
    <cfRule type="expression" dxfId="5403" priority="519" stopIfTrue="1">
      <formula>$Z$261&lt;21</formula>
    </cfRule>
  </conditionalFormatting>
  <conditionalFormatting sqref="R142:V142">
    <cfRule type="expression" dxfId="5402" priority="520">
      <formula>$D$124="- Select EU funder -"</formula>
    </cfRule>
  </conditionalFormatting>
  <conditionalFormatting sqref="V144">
    <cfRule type="expression" dxfId="5401" priority="517" stopIfTrue="1">
      <formula>$Z$261&lt;21</formula>
    </cfRule>
  </conditionalFormatting>
  <conditionalFormatting sqref="R144:V144">
    <cfRule type="expression" dxfId="5400" priority="518">
      <formula>$D$124="- Select EU funder -"</formula>
    </cfRule>
  </conditionalFormatting>
  <conditionalFormatting sqref="V146">
    <cfRule type="expression" dxfId="5399" priority="515" stopIfTrue="1">
      <formula>$Z$261&lt;21</formula>
    </cfRule>
  </conditionalFormatting>
  <conditionalFormatting sqref="R146:V146">
    <cfRule type="expression" dxfId="5398" priority="516">
      <formula>$D$124="- Select EU funder -"</formula>
    </cfRule>
  </conditionalFormatting>
  <conditionalFormatting sqref="V148">
    <cfRule type="expression" dxfId="5397" priority="513" stopIfTrue="1">
      <formula>$Z$261&lt;21</formula>
    </cfRule>
  </conditionalFormatting>
  <conditionalFormatting sqref="R148:V148">
    <cfRule type="expression" dxfId="5396" priority="514">
      <formula>$D$124="- Select EU funder -"</formula>
    </cfRule>
  </conditionalFormatting>
  <conditionalFormatting sqref="V150">
    <cfRule type="expression" dxfId="5395" priority="511" stopIfTrue="1">
      <formula>$Z$261&lt;21</formula>
    </cfRule>
  </conditionalFormatting>
  <conditionalFormatting sqref="R150:V150">
    <cfRule type="expression" dxfId="5394" priority="512">
      <formula>$D$124="- Select EU funder -"</formula>
    </cfRule>
  </conditionalFormatting>
  <conditionalFormatting sqref="V152">
    <cfRule type="expression" dxfId="5393" priority="509" stopIfTrue="1">
      <formula>$Z$261&lt;21</formula>
    </cfRule>
  </conditionalFormatting>
  <conditionalFormatting sqref="R152:V152">
    <cfRule type="expression" dxfId="5392" priority="510">
      <formula>$D$124="- Select EU funder -"</formula>
    </cfRule>
  </conditionalFormatting>
  <conditionalFormatting sqref="V154">
    <cfRule type="expression" dxfId="5391" priority="507" stopIfTrue="1">
      <formula>$Z$261&lt;21</formula>
    </cfRule>
  </conditionalFormatting>
  <conditionalFormatting sqref="R154:V154">
    <cfRule type="expression" dxfId="5390" priority="508">
      <formula>$D$154="- Select EU funder -"</formula>
    </cfRule>
  </conditionalFormatting>
  <conditionalFormatting sqref="V156">
    <cfRule type="expression" dxfId="5389" priority="505" stopIfTrue="1">
      <formula>$Z$261&lt;21</formula>
    </cfRule>
  </conditionalFormatting>
  <conditionalFormatting sqref="R156:V156">
    <cfRule type="expression" dxfId="5388" priority="506">
      <formula>$D$154="- Select EU funder -"</formula>
    </cfRule>
  </conditionalFormatting>
  <conditionalFormatting sqref="V158">
    <cfRule type="expression" dxfId="5387" priority="503" stopIfTrue="1">
      <formula>$Z$261&lt;21</formula>
    </cfRule>
  </conditionalFormatting>
  <conditionalFormatting sqref="R158:V158">
    <cfRule type="expression" dxfId="5386" priority="504">
      <formula>$D$154="- Select EU funder -"</formula>
    </cfRule>
  </conditionalFormatting>
  <conditionalFormatting sqref="V160">
    <cfRule type="expression" dxfId="5385" priority="501" stopIfTrue="1">
      <formula>$Z$261&lt;21</formula>
    </cfRule>
  </conditionalFormatting>
  <conditionalFormatting sqref="R160:V160">
    <cfRule type="expression" dxfId="5384" priority="502">
      <formula>$D$154="- Select EU funder -"</formula>
    </cfRule>
  </conditionalFormatting>
  <conditionalFormatting sqref="V162">
    <cfRule type="expression" dxfId="5383" priority="499" stopIfTrue="1">
      <formula>$Z$261&lt;21</formula>
    </cfRule>
  </conditionalFormatting>
  <conditionalFormatting sqref="R162:V162">
    <cfRule type="expression" dxfId="5382" priority="500">
      <formula>$D$154="- Select EU funder -"</formula>
    </cfRule>
  </conditionalFormatting>
  <conditionalFormatting sqref="V164">
    <cfRule type="expression" dxfId="5381" priority="497" stopIfTrue="1">
      <formula>$Z$261&lt;21</formula>
    </cfRule>
  </conditionalFormatting>
  <conditionalFormatting sqref="R164:V164">
    <cfRule type="expression" dxfId="5380" priority="498">
      <formula>$D$154="- Select EU funder -"</formula>
    </cfRule>
  </conditionalFormatting>
  <conditionalFormatting sqref="V166">
    <cfRule type="expression" dxfId="5379" priority="495" stopIfTrue="1">
      <formula>$Z$261&lt;21</formula>
    </cfRule>
  </conditionalFormatting>
  <conditionalFormatting sqref="R166:V166">
    <cfRule type="expression" dxfId="5378" priority="496">
      <formula>$D$154="- Select EU funder -"</formula>
    </cfRule>
  </conditionalFormatting>
  <conditionalFormatting sqref="V168">
    <cfRule type="expression" dxfId="5377" priority="493" stopIfTrue="1">
      <formula>$Z$261&lt;21</formula>
    </cfRule>
  </conditionalFormatting>
  <conditionalFormatting sqref="R168:V168">
    <cfRule type="expression" dxfId="5376" priority="494">
      <formula>$D$154="- Select EU funder -"</formula>
    </cfRule>
  </conditionalFormatting>
  <conditionalFormatting sqref="V170">
    <cfRule type="expression" dxfId="5375" priority="491" stopIfTrue="1">
      <formula>$Z$261&lt;21</formula>
    </cfRule>
  </conditionalFormatting>
  <conditionalFormatting sqref="R170:V170">
    <cfRule type="expression" dxfId="5374" priority="492">
      <formula>$D$154="- Select EU funder -"</formula>
    </cfRule>
  </conditionalFormatting>
  <conditionalFormatting sqref="V172">
    <cfRule type="expression" dxfId="5373" priority="489" stopIfTrue="1">
      <formula>$Z$261&lt;21</formula>
    </cfRule>
  </conditionalFormatting>
  <conditionalFormatting sqref="R172:V172">
    <cfRule type="expression" dxfId="5372" priority="490">
      <formula>$D$154="- Select EU funder -"</formula>
    </cfRule>
  </conditionalFormatting>
  <conditionalFormatting sqref="V174">
    <cfRule type="expression" dxfId="5371" priority="487" stopIfTrue="1">
      <formula>$Z$261&lt;21</formula>
    </cfRule>
  </conditionalFormatting>
  <conditionalFormatting sqref="R174:V174">
    <cfRule type="expression" dxfId="5370" priority="488">
      <formula>$D$154="- Select EU funder -"</formula>
    </cfRule>
  </conditionalFormatting>
  <conditionalFormatting sqref="V176">
    <cfRule type="expression" dxfId="5369" priority="485" stopIfTrue="1">
      <formula>$Z$261&lt;21</formula>
    </cfRule>
  </conditionalFormatting>
  <conditionalFormatting sqref="R176:V176">
    <cfRule type="expression" dxfId="5368" priority="486">
      <formula>$D$154="- Select EU funder -"</formula>
    </cfRule>
  </conditionalFormatting>
  <conditionalFormatting sqref="V178">
    <cfRule type="expression" dxfId="5367" priority="483" stopIfTrue="1">
      <formula>$Z$261&lt;21</formula>
    </cfRule>
  </conditionalFormatting>
  <conditionalFormatting sqref="R178:V178">
    <cfRule type="expression" dxfId="5366" priority="484">
      <formula>$D$154="- Select EU funder -"</formula>
    </cfRule>
  </conditionalFormatting>
  <conditionalFormatting sqref="V180">
    <cfRule type="expression" dxfId="5365" priority="481" stopIfTrue="1">
      <formula>$Z$261&lt;21</formula>
    </cfRule>
  </conditionalFormatting>
  <conditionalFormatting sqref="R180:V180">
    <cfRule type="expression" dxfId="5364" priority="482">
      <formula>$D$154="- Select EU funder -"</formula>
    </cfRule>
  </conditionalFormatting>
  <conditionalFormatting sqref="V182">
    <cfRule type="expression" dxfId="5363" priority="479" stopIfTrue="1">
      <formula>$Z$261&lt;21</formula>
    </cfRule>
  </conditionalFormatting>
  <conditionalFormatting sqref="R182:V182">
    <cfRule type="expression" dxfId="5362" priority="480">
      <formula>$D$154="- Select EU funder -"</formula>
    </cfRule>
  </conditionalFormatting>
  <conditionalFormatting sqref="V184">
    <cfRule type="expression" dxfId="5361" priority="477" stopIfTrue="1">
      <formula>$Z$261&lt;21</formula>
    </cfRule>
  </conditionalFormatting>
  <conditionalFormatting sqref="R184:V184">
    <cfRule type="expression" dxfId="5360" priority="478">
      <formula>$D$184="- Select EU funder -"</formula>
    </cfRule>
  </conditionalFormatting>
  <conditionalFormatting sqref="V186">
    <cfRule type="expression" dxfId="5359" priority="475" stopIfTrue="1">
      <formula>$Z$261&lt;21</formula>
    </cfRule>
  </conditionalFormatting>
  <conditionalFormatting sqref="R186:V186">
    <cfRule type="expression" dxfId="5358" priority="476">
      <formula>$D$184="- Select EU funder -"</formula>
    </cfRule>
  </conditionalFormatting>
  <conditionalFormatting sqref="V188">
    <cfRule type="expression" dxfId="5357" priority="473" stopIfTrue="1">
      <formula>$Z$261&lt;21</formula>
    </cfRule>
  </conditionalFormatting>
  <conditionalFormatting sqref="R188:V188">
    <cfRule type="expression" dxfId="5356" priority="474">
      <formula>$D$184="- Select EU funder -"</formula>
    </cfRule>
  </conditionalFormatting>
  <conditionalFormatting sqref="V190">
    <cfRule type="expression" dxfId="5355" priority="471" stopIfTrue="1">
      <formula>$Z$261&lt;21</formula>
    </cfRule>
  </conditionalFormatting>
  <conditionalFormatting sqref="R190:V190">
    <cfRule type="expression" dxfId="5354" priority="472">
      <formula>$D$184="- Select EU funder -"</formula>
    </cfRule>
  </conditionalFormatting>
  <conditionalFormatting sqref="V192">
    <cfRule type="expression" dxfId="5353" priority="469" stopIfTrue="1">
      <formula>$Z$261&lt;21</formula>
    </cfRule>
  </conditionalFormatting>
  <conditionalFormatting sqref="R192:V192">
    <cfRule type="expression" dxfId="5352" priority="470">
      <formula>$D$184="- Select EU funder -"</formula>
    </cfRule>
  </conditionalFormatting>
  <conditionalFormatting sqref="V194">
    <cfRule type="expression" dxfId="5351" priority="467" stopIfTrue="1">
      <formula>$Z$261&lt;21</formula>
    </cfRule>
  </conditionalFormatting>
  <conditionalFormatting sqref="R194:V194">
    <cfRule type="expression" dxfId="5350" priority="468">
      <formula>$D$184="- Select EU funder -"</formula>
    </cfRule>
  </conditionalFormatting>
  <conditionalFormatting sqref="V196">
    <cfRule type="expression" dxfId="5349" priority="465" stopIfTrue="1">
      <formula>$Z$261&lt;21</formula>
    </cfRule>
  </conditionalFormatting>
  <conditionalFormatting sqref="R196:V196">
    <cfRule type="expression" dxfId="5348" priority="466">
      <formula>$D$184="- Select EU funder -"</formula>
    </cfRule>
  </conditionalFormatting>
  <conditionalFormatting sqref="V198">
    <cfRule type="expression" dxfId="5347" priority="463" stopIfTrue="1">
      <formula>$Z$261&lt;21</formula>
    </cfRule>
  </conditionalFormatting>
  <conditionalFormatting sqref="R198:V198">
    <cfRule type="expression" dxfId="5346" priority="464">
      <formula>$D$184="- Select EU funder -"</formula>
    </cfRule>
  </conditionalFormatting>
  <conditionalFormatting sqref="V200">
    <cfRule type="expression" dxfId="5345" priority="461" stopIfTrue="1">
      <formula>$Z$261&lt;21</formula>
    </cfRule>
  </conditionalFormatting>
  <conditionalFormatting sqref="R200:V200">
    <cfRule type="expression" dxfId="5344" priority="462">
      <formula>$D$184="- Select EU funder -"</formula>
    </cfRule>
  </conditionalFormatting>
  <conditionalFormatting sqref="V202">
    <cfRule type="expression" dxfId="5343" priority="459" stopIfTrue="1">
      <formula>$Z$261&lt;21</formula>
    </cfRule>
  </conditionalFormatting>
  <conditionalFormatting sqref="R202:V202">
    <cfRule type="expression" dxfId="5342" priority="460">
      <formula>$D$184="- Select EU funder -"</formula>
    </cfRule>
  </conditionalFormatting>
  <conditionalFormatting sqref="V204">
    <cfRule type="expression" dxfId="5341" priority="457" stopIfTrue="1">
      <formula>$Z$261&lt;21</formula>
    </cfRule>
  </conditionalFormatting>
  <conditionalFormatting sqref="R204:V204">
    <cfRule type="expression" dxfId="5340" priority="458">
      <formula>$D$184="- Select EU funder -"</formula>
    </cfRule>
  </conditionalFormatting>
  <conditionalFormatting sqref="V206">
    <cfRule type="expression" dxfId="5339" priority="455" stopIfTrue="1">
      <formula>$Z$261&lt;21</formula>
    </cfRule>
  </conditionalFormatting>
  <conditionalFormatting sqref="R206:V206">
    <cfRule type="expression" dxfId="5338" priority="456">
      <formula>$D$184="- Select EU funder -"</formula>
    </cfRule>
  </conditionalFormatting>
  <conditionalFormatting sqref="V208">
    <cfRule type="expression" dxfId="5337" priority="453" stopIfTrue="1">
      <formula>$Z$261&lt;21</formula>
    </cfRule>
  </conditionalFormatting>
  <conditionalFormatting sqref="R208:V208">
    <cfRule type="expression" dxfId="5336" priority="454">
      <formula>$D$184="- Select EU funder -"</formula>
    </cfRule>
  </conditionalFormatting>
  <conditionalFormatting sqref="V210">
    <cfRule type="expression" dxfId="5335" priority="451" stopIfTrue="1">
      <formula>$Z$261&lt;21</formula>
    </cfRule>
  </conditionalFormatting>
  <conditionalFormatting sqref="R210:V210">
    <cfRule type="expression" dxfId="5334" priority="452">
      <formula>$D$184="- Select EU funder -"</formula>
    </cfRule>
  </conditionalFormatting>
  <conditionalFormatting sqref="V212">
    <cfRule type="expression" dxfId="5333" priority="449" stopIfTrue="1">
      <formula>$Z$261&lt;21</formula>
    </cfRule>
  </conditionalFormatting>
  <conditionalFormatting sqref="R212:V212">
    <cfRule type="expression" dxfId="5332" priority="450">
      <formula>$D$184="- Select EU funder -"</formula>
    </cfRule>
  </conditionalFormatting>
  <conditionalFormatting sqref="N94">
    <cfRule type="expression" dxfId="5331" priority="446" stopIfTrue="1">
      <formula>$D$94="- Select EU funder -"</formula>
    </cfRule>
  </conditionalFormatting>
  <conditionalFormatting sqref="N94">
    <cfRule type="notContainsBlanks" dxfId="5330" priority="447" stopIfTrue="1">
      <formula>LEN(TRIM(N94))&gt;0</formula>
    </cfRule>
  </conditionalFormatting>
  <conditionalFormatting sqref="N94">
    <cfRule type="expression" dxfId="5329" priority="448">
      <formula>$W94&gt;0</formula>
    </cfRule>
  </conditionalFormatting>
  <conditionalFormatting sqref="P94">
    <cfRule type="expression" dxfId="5328" priority="443" stopIfTrue="1">
      <formula>$D$94="- Select EU funder -"</formula>
    </cfRule>
  </conditionalFormatting>
  <conditionalFormatting sqref="P94">
    <cfRule type="containsText" dxfId="5327" priority="444" stopIfTrue="1" operator="containsText" text="WP">
      <formula>NOT(ISERROR(SEARCH("WP",P94)))</formula>
    </cfRule>
  </conditionalFormatting>
  <conditionalFormatting sqref="P94">
    <cfRule type="expression" dxfId="5326" priority="445">
      <formula>$W94&gt;0</formula>
    </cfRule>
  </conditionalFormatting>
  <conditionalFormatting sqref="N96">
    <cfRule type="expression" dxfId="5325" priority="440" stopIfTrue="1">
      <formula>$D$94="- Select EU funder -"</formula>
    </cfRule>
  </conditionalFormatting>
  <conditionalFormatting sqref="N96">
    <cfRule type="notContainsBlanks" dxfId="5324" priority="441" stopIfTrue="1">
      <formula>LEN(TRIM(N96))&gt;0</formula>
    </cfRule>
  </conditionalFormatting>
  <conditionalFormatting sqref="N96">
    <cfRule type="expression" dxfId="5323" priority="442">
      <formula>$W96&gt;0</formula>
    </cfRule>
  </conditionalFormatting>
  <conditionalFormatting sqref="P96">
    <cfRule type="expression" dxfId="5322" priority="437" stopIfTrue="1">
      <formula>$D$94="- Select EU funder -"</formula>
    </cfRule>
  </conditionalFormatting>
  <conditionalFormatting sqref="P96">
    <cfRule type="containsText" dxfId="5321" priority="438" stopIfTrue="1" operator="containsText" text="WP">
      <formula>NOT(ISERROR(SEARCH("WP",P96)))</formula>
    </cfRule>
  </conditionalFormatting>
  <conditionalFormatting sqref="P96">
    <cfRule type="expression" dxfId="5320" priority="439">
      <formula>$W96&gt;0</formula>
    </cfRule>
  </conditionalFormatting>
  <conditionalFormatting sqref="N98">
    <cfRule type="expression" dxfId="5319" priority="434" stopIfTrue="1">
      <formula>$D$94="- Select EU funder -"</formula>
    </cfRule>
  </conditionalFormatting>
  <conditionalFormatting sqref="N98">
    <cfRule type="notContainsBlanks" dxfId="5318" priority="435" stopIfTrue="1">
      <formula>LEN(TRIM(N98))&gt;0</formula>
    </cfRule>
  </conditionalFormatting>
  <conditionalFormatting sqref="N98">
    <cfRule type="expression" dxfId="5317" priority="436">
      <formula>$W98&gt;0</formula>
    </cfRule>
  </conditionalFormatting>
  <conditionalFormatting sqref="P98">
    <cfRule type="expression" dxfId="5316" priority="431" stopIfTrue="1">
      <formula>$D$94="- Select EU funder -"</formula>
    </cfRule>
  </conditionalFormatting>
  <conditionalFormatting sqref="P98">
    <cfRule type="containsText" dxfId="5315" priority="432" stopIfTrue="1" operator="containsText" text="WP">
      <formula>NOT(ISERROR(SEARCH("WP",P98)))</formula>
    </cfRule>
  </conditionalFormatting>
  <conditionalFormatting sqref="P98">
    <cfRule type="expression" dxfId="5314" priority="433">
      <formula>$W98&gt;0</formula>
    </cfRule>
  </conditionalFormatting>
  <conditionalFormatting sqref="N100">
    <cfRule type="expression" dxfId="5313" priority="428" stopIfTrue="1">
      <formula>$D$94="- Select EU funder -"</formula>
    </cfRule>
  </conditionalFormatting>
  <conditionalFormatting sqref="N100">
    <cfRule type="notContainsBlanks" dxfId="5312" priority="429" stopIfTrue="1">
      <formula>LEN(TRIM(N100))&gt;0</formula>
    </cfRule>
  </conditionalFormatting>
  <conditionalFormatting sqref="N100">
    <cfRule type="expression" dxfId="5311" priority="430">
      <formula>$W100&gt;0</formula>
    </cfRule>
  </conditionalFormatting>
  <conditionalFormatting sqref="P100">
    <cfRule type="expression" dxfId="5310" priority="425" stopIfTrue="1">
      <formula>$D$94="- Select EU funder -"</formula>
    </cfRule>
  </conditionalFormatting>
  <conditionalFormatting sqref="P100">
    <cfRule type="containsText" dxfId="5309" priority="426" stopIfTrue="1" operator="containsText" text="WP">
      <formula>NOT(ISERROR(SEARCH("WP",P100)))</formula>
    </cfRule>
  </conditionalFormatting>
  <conditionalFormatting sqref="P100">
    <cfRule type="expression" dxfId="5308" priority="427">
      <formula>$W100&gt;0</formula>
    </cfRule>
  </conditionalFormatting>
  <conditionalFormatting sqref="N102">
    <cfRule type="expression" dxfId="5307" priority="422" stopIfTrue="1">
      <formula>$D$94="- Select EU funder -"</formula>
    </cfRule>
  </conditionalFormatting>
  <conditionalFormatting sqref="N102">
    <cfRule type="notContainsBlanks" dxfId="5306" priority="423" stopIfTrue="1">
      <formula>LEN(TRIM(N102))&gt;0</formula>
    </cfRule>
  </conditionalFormatting>
  <conditionalFormatting sqref="N102">
    <cfRule type="expression" dxfId="5305" priority="424">
      <formula>$W102&gt;0</formula>
    </cfRule>
  </conditionalFormatting>
  <conditionalFormatting sqref="P102">
    <cfRule type="expression" dxfId="5304" priority="419" stopIfTrue="1">
      <formula>$D$94="- Select EU funder -"</formula>
    </cfRule>
  </conditionalFormatting>
  <conditionalFormatting sqref="P102">
    <cfRule type="containsText" dxfId="5303" priority="420" stopIfTrue="1" operator="containsText" text="WP">
      <formula>NOT(ISERROR(SEARCH("WP",P102)))</formula>
    </cfRule>
  </conditionalFormatting>
  <conditionalFormatting sqref="P102">
    <cfRule type="expression" dxfId="5302" priority="421">
      <formula>$W102&gt;0</formula>
    </cfRule>
  </conditionalFormatting>
  <conditionalFormatting sqref="N104">
    <cfRule type="expression" dxfId="5301" priority="416" stopIfTrue="1">
      <formula>$D$94="- Select EU funder -"</formula>
    </cfRule>
  </conditionalFormatting>
  <conditionalFormatting sqref="N104">
    <cfRule type="notContainsBlanks" dxfId="5300" priority="417" stopIfTrue="1">
      <formula>LEN(TRIM(N104))&gt;0</formula>
    </cfRule>
  </conditionalFormatting>
  <conditionalFormatting sqref="N104">
    <cfRule type="expression" dxfId="5299" priority="418">
      <formula>$W104&gt;0</formula>
    </cfRule>
  </conditionalFormatting>
  <conditionalFormatting sqref="P104">
    <cfRule type="expression" dxfId="5298" priority="413" stopIfTrue="1">
      <formula>$D$94="- Select EU funder -"</formula>
    </cfRule>
  </conditionalFormatting>
  <conditionalFormatting sqref="P104">
    <cfRule type="containsText" dxfId="5297" priority="414" stopIfTrue="1" operator="containsText" text="WP">
      <formula>NOT(ISERROR(SEARCH("WP",P104)))</formula>
    </cfRule>
  </conditionalFormatting>
  <conditionalFormatting sqref="P104">
    <cfRule type="expression" dxfId="5296" priority="415">
      <formula>$W104&gt;0</formula>
    </cfRule>
  </conditionalFormatting>
  <conditionalFormatting sqref="N106">
    <cfRule type="expression" dxfId="5295" priority="410" stopIfTrue="1">
      <formula>$D$94="- Select EU funder -"</formula>
    </cfRule>
  </conditionalFormatting>
  <conditionalFormatting sqref="N106">
    <cfRule type="notContainsBlanks" dxfId="5294" priority="411" stopIfTrue="1">
      <formula>LEN(TRIM(N106))&gt;0</formula>
    </cfRule>
  </conditionalFormatting>
  <conditionalFormatting sqref="N106">
    <cfRule type="expression" dxfId="5293" priority="412">
      <formula>$W106&gt;0</formula>
    </cfRule>
  </conditionalFormatting>
  <conditionalFormatting sqref="P106">
    <cfRule type="expression" dxfId="5292" priority="407" stopIfTrue="1">
      <formula>$D$94="- Select EU funder -"</formula>
    </cfRule>
  </conditionalFormatting>
  <conditionalFormatting sqref="P106">
    <cfRule type="containsText" dxfId="5291" priority="408" stopIfTrue="1" operator="containsText" text="WP">
      <formula>NOT(ISERROR(SEARCH("WP",P106)))</formula>
    </cfRule>
  </conditionalFormatting>
  <conditionalFormatting sqref="P106">
    <cfRule type="expression" dxfId="5290" priority="409">
      <formula>$W106&gt;0</formula>
    </cfRule>
  </conditionalFormatting>
  <conditionalFormatting sqref="N108">
    <cfRule type="expression" dxfId="5289" priority="404" stopIfTrue="1">
      <formula>$D$94="- Select EU funder -"</formula>
    </cfRule>
  </conditionalFormatting>
  <conditionalFormatting sqref="N108">
    <cfRule type="notContainsBlanks" dxfId="5288" priority="405" stopIfTrue="1">
      <formula>LEN(TRIM(N108))&gt;0</formula>
    </cfRule>
  </conditionalFormatting>
  <conditionalFormatting sqref="N108">
    <cfRule type="expression" dxfId="5287" priority="406">
      <formula>$W108&gt;0</formula>
    </cfRule>
  </conditionalFormatting>
  <conditionalFormatting sqref="P108">
    <cfRule type="expression" dxfId="5286" priority="401" stopIfTrue="1">
      <formula>$D$94="- Select EU funder -"</formula>
    </cfRule>
  </conditionalFormatting>
  <conditionalFormatting sqref="P108">
    <cfRule type="containsText" dxfId="5285" priority="402" stopIfTrue="1" operator="containsText" text="WP">
      <formula>NOT(ISERROR(SEARCH("WP",P108)))</formula>
    </cfRule>
  </conditionalFormatting>
  <conditionalFormatting sqref="P108">
    <cfRule type="expression" dxfId="5284" priority="403">
      <formula>$W108&gt;0</formula>
    </cfRule>
  </conditionalFormatting>
  <conditionalFormatting sqref="N110">
    <cfRule type="expression" dxfId="5283" priority="398" stopIfTrue="1">
      <formula>$D$94="- Select EU funder -"</formula>
    </cfRule>
  </conditionalFormatting>
  <conditionalFormatting sqref="N110">
    <cfRule type="notContainsBlanks" dxfId="5282" priority="399" stopIfTrue="1">
      <formula>LEN(TRIM(N110))&gt;0</formula>
    </cfRule>
  </conditionalFormatting>
  <conditionalFormatting sqref="N110">
    <cfRule type="expression" dxfId="5281" priority="400">
      <formula>$W110&gt;0</formula>
    </cfRule>
  </conditionalFormatting>
  <conditionalFormatting sqref="P110">
    <cfRule type="expression" dxfId="5280" priority="395" stopIfTrue="1">
      <formula>$D$94="- Select EU funder -"</formula>
    </cfRule>
  </conditionalFormatting>
  <conditionalFormatting sqref="P110">
    <cfRule type="containsText" dxfId="5279" priority="396" stopIfTrue="1" operator="containsText" text="WP">
      <formula>NOT(ISERROR(SEARCH("WP",P110)))</formula>
    </cfRule>
  </conditionalFormatting>
  <conditionalFormatting sqref="P110">
    <cfRule type="expression" dxfId="5278" priority="397">
      <formula>$W110&gt;0</formula>
    </cfRule>
  </conditionalFormatting>
  <conditionalFormatting sqref="N112">
    <cfRule type="expression" dxfId="5277" priority="392" stopIfTrue="1">
      <formula>$D$94="- Select EU funder -"</formula>
    </cfRule>
  </conditionalFormatting>
  <conditionalFormatting sqref="N112">
    <cfRule type="notContainsBlanks" dxfId="5276" priority="393" stopIfTrue="1">
      <formula>LEN(TRIM(N112))&gt;0</formula>
    </cfRule>
  </conditionalFormatting>
  <conditionalFormatting sqref="N112">
    <cfRule type="expression" dxfId="5275" priority="394">
      <formula>$W112&gt;0</formula>
    </cfRule>
  </conditionalFormatting>
  <conditionalFormatting sqref="P112">
    <cfRule type="expression" dxfId="5274" priority="389" stopIfTrue="1">
      <formula>$D$94="- Select EU funder -"</formula>
    </cfRule>
  </conditionalFormatting>
  <conditionalFormatting sqref="P112">
    <cfRule type="containsText" dxfId="5273" priority="390" stopIfTrue="1" operator="containsText" text="WP">
      <formula>NOT(ISERROR(SEARCH("WP",P112)))</formula>
    </cfRule>
  </conditionalFormatting>
  <conditionalFormatting sqref="P112">
    <cfRule type="expression" dxfId="5272" priority="391">
      <formula>$W112&gt;0</formula>
    </cfRule>
  </conditionalFormatting>
  <conditionalFormatting sqref="N114">
    <cfRule type="expression" dxfId="5271" priority="386" stopIfTrue="1">
      <formula>$D$94="- Select EU funder -"</formula>
    </cfRule>
  </conditionalFormatting>
  <conditionalFormatting sqref="N114">
    <cfRule type="notContainsBlanks" dxfId="5270" priority="387" stopIfTrue="1">
      <formula>LEN(TRIM(N114))&gt;0</formula>
    </cfRule>
  </conditionalFormatting>
  <conditionalFormatting sqref="N114">
    <cfRule type="expression" dxfId="5269" priority="388">
      <formula>$W114&gt;0</formula>
    </cfRule>
  </conditionalFormatting>
  <conditionalFormatting sqref="P114">
    <cfRule type="expression" dxfId="5268" priority="383" stopIfTrue="1">
      <formula>$D$94="- Select EU funder -"</formula>
    </cfRule>
  </conditionalFormatting>
  <conditionalFormatting sqref="P114">
    <cfRule type="containsText" dxfId="5267" priority="384" stopIfTrue="1" operator="containsText" text="WP">
      <formula>NOT(ISERROR(SEARCH("WP",P114)))</formula>
    </cfRule>
  </conditionalFormatting>
  <conditionalFormatting sqref="P114">
    <cfRule type="expression" dxfId="5266" priority="385">
      <formula>$W114&gt;0</formula>
    </cfRule>
  </conditionalFormatting>
  <conditionalFormatting sqref="N116">
    <cfRule type="expression" dxfId="5265" priority="380" stopIfTrue="1">
      <formula>$D$94="- Select EU funder -"</formula>
    </cfRule>
  </conditionalFormatting>
  <conditionalFormatting sqref="N116">
    <cfRule type="notContainsBlanks" dxfId="5264" priority="381" stopIfTrue="1">
      <formula>LEN(TRIM(N116))&gt;0</formula>
    </cfRule>
  </conditionalFormatting>
  <conditionalFormatting sqref="N116">
    <cfRule type="expression" dxfId="5263" priority="382">
      <formula>$W116&gt;0</formula>
    </cfRule>
  </conditionalFormatting>
  <conditionalFormatting sqref="P116">
    <cfRule type="expression" dxfId="5262" priority="377" stopIfTrue="1">
      <formula>$D$94="- Select EU funder -"</formula>
    </cfRule>
  </conditionalFormatting>
  <conditionalFormatting sqref="P116">
    <cfRule type="containsText" dxfId="5261" priority="378" stopIfTrue="1" operator="containsText" text="WP">
      <formula>NOT(ISERROR(SEARCH("WP",P116)))</formula>
    </cfRule>
  </conditionalFormatting>
  <conditionalFormatting sqref="P116">
    <cfRule type="expression" dxfId="5260" priority="379">
      <formula>$W116&gt;0</formula>
    </cfRule>
  </conditionalFormatting>
  <conditionalFormatting sqref="N118">
    <cfRule type="expression" dxfId="5259" priority="374" stopIfTrue="1">
      <formula>$D$94="- Select EU funder -"</formula>
    </cfRule>
  </conditionalFormatting>
  <conditionalFormatting sqref="N118">
    <cfRule type="notContainsBlanks" dxfId="5258" priority="375" stopIfTrue="1">
      <formula>LEN(TRIM(N118))&gt;0</formula>
    </cfRule>
  </conditionalFormatting>
  <conditionalFormatting sqref="N118">
    <cfRule type="expression" dxfId="5257" priority="376">
      <formula>$W118&gt;0</formula>
    </cfRule>
  </conditionalFormatting>
  <conditionalFormatting sqref="P118">
    <cfRule type="expression" dxfId="5256" priority="371" stopIfTrue="1">
      <formula>$D$94="- Select EU funder -"</formula>
    </cfRule>
  </conditionalFormatting>
  <conditionalFormatting sqref="P118">
    <cfRule type="containsText" dxfId="5255" priority="372" stopIfTrue="1" operator="containsText" text="WP">
      <formula>NOT(ISERROR(SEARCH("WP",P118)))</formula>
    </cfRule>
  </conditionalFormatting>
  <conditionalFormatting sqref="P118">
    <cfRule type="expression" dxfId="5254" priority="373">
      <formula>$W118&gt;0</formula>
    </cfRule>
  </conditionalFormatting>
  <conditionalFormatting sqref="N120">
    <cfRule type="expression" dxfId="5253" priority="368" stopIfTrue="1">
      <formula>$D$94="- Select EU funder -"</formula>
    </cfRule>
  </conditionalFormatting>
  <conditionalFormatting sqref="N120">
    <cfRule type="notContainsBlanks" dxfId="5252" priority="369" stopIfTrue="1">
      <formula>LEN(TRIM(N120))&gt;0</formula>
    </cfRule>
  </conditionalFormatting>
  <conditionalFormatting sqref="N120">
    <cfRule type="expression" dxfId="5251" priority="370">
      <formula>$W120&gt;0</formula>
    </cfRule>
  </conditionalFormatting>
  <conditionalFormatting sqref="P120">
    <cfRule type="expression" dxfId="5250" priority="365" stopIfTrue="1">
      <formula>$D$94="- Select EU funder -"</formula>
    </cfRule>
  </conditionalFormatting>
  <conditionalFormatting sqref="P120">
    <cfRule type="containsText" dxfId="5249" priority="366" stopIfTrue="1" operator="containsText" text="WP">
      <formula>NOT(ISERROR(SEARCH("WP",P120)))</formula>
    </cfRule>
  </conditionalFormatting>
  <conditionalFormatting sqref="P120">
    <cfRule type="expression" dxfId="5248" priority="367">
      <formula>$W120&gt;0</formula>
    </cfRule>
  </conditionalFormatting>
  <conditionalFormatting sqref="N122">
    <cfRule type="expression" dxfId="5247" priority="362" stopIfTrue="1">
      <formula>$D$94="- Select EU funder -"</formula>
    </cfRule>
  </conditionalFormatting>
  <conditionalFormatting sqref="N122">
    <cfRule type="notContainsBlanks" dxfId="5246" priority="363" stopIfTrue="1">
      <formula>LEN(TRIM(N122))&gt;0</formula>
    </cfRule>
  </conditionalFormatting>
  <conditionalFormatting sqref="N122">
    <cfRule type="expression" dxfId="5245" priority="364">
      <formula>$W122&gt;0</formula>
    </cfRule>
  </conditionalFormatting>
  <conditionalFormatting sqref="P122">
    <cfRule type="expression" dxfId="5244" priority="359" stopIfTrue="1">
      <formula>$D$94="- Select EU funder -"</formula>
    </cfRule>
  </conditionalFormatting>
  <conditionalFormatting sqref="P122">
    <cfRule type="containsText" dxfId="5243" priority="360" stopIfTrue="1" operator="containsText" text="WP">
      <formula>NOT(ISERROR(SEARCH("WP",P122)))</formula>
    </cfRule>
  </conditionalFormatting>
  <conditionalFormatting sqref="P122">
    <cfRule type="expression" dxfId="5242" priority="361">
      <formula>$W122&gt;0</formula>
    </cfRule>
  </conditionalFormatting>
  <conditionalFormatting sqref="N124">
    <cfRule type="expression" dxfId="5241" priority="356" stopIfTrue="1">
      <formula>$D$124="- Select EU funder -"</formula>
    </cfRule>
  </conditionalFormatting>
  <conditionalFormatting sqref="N124">
    <cfRule type="notContainsBlanks" dxfId="5240" priority="357" stopIfTrue="1">
      <formula>LEN(TRIM(N124))&gt;0</formula>
    </cfRule>
  </conditionalFormatting>
  <conditionalFormatting sqref="N124">
    <cfRule type="expression" dxfId="5239" priority="358">
      <formula>$W124&gt;0</formula>
    </cfRule>
  </conditionalFormatting>
  <conditionalFormatting sqref="P124">
    <cfRule type="expression" dxfId="5238" priority="353" stopIfTrue="1">
      <formula>$D$124="- Select EU funder -"</formula>
    </cfRule>
  </conditionalFormatting>
  <conditionalFormatting sqref="P124">
    <cfRule type="containsText" dxfId="5237" priority="354" stopIfTrue="1" operator="containsText" text="WP">
      <formula>NOT(ISERROR(SEARCH("WP",P124)))</formula>
    </cfRule>
  </conditionalFormatting>
  <conditionalFormatting sqref="P124">
    <cfRule type="expression" dxfId="5236" priority="355">
      <formula>$W124&gt;0</formula>
    </cfRule>
  </conditionalFormatting>
  <conditionalFormatting sqref="N126">
    <cfRule type="expression" dxfId="5235" priority="350" stopIfTrue="1">
      <formula>$D$124="- Select EU funder -"</formula>
    </cfRule>
  </conditionalFormatting>
  <conditionalFormatting sqref="N126">
    <cfRule type="notContainsBlanks" dxfId="5234" priority="351" stopIfTrue="1">
      <formula>LEN(TRIM(N126))&gt;0</formula>
    </cfRule>
  </conditionalFormatting>
  <conditionalFormatting sqref="N126">
    <cfRule type="expression" dxfId="5233" priority="352">
      <formula>$W126&gt;0</formula>
    </cfRule>
  </conditionalFormatting>
  <conditionalFormatting sqref="P126">
    <cfRule type="expression" dxfId="5232" priority="347" stopIfTrue="1">
      <formula>$D$124="- Select EU funder -"</formula>
    </cfRule>
  </conditionalFormatting>
  <conditionalFormatting sqref="P126">
    <cfRule type="containsText" dxfId="5231" priority="348" stopIfTrue="1" operator="containsText" text="WP">
      <formula>NOT(ISERROR(SEARCH("WP",P126)))</formula>
    </cfRule>
  </conditionalFormatting>
  <conditionalFormatting sqref="P126">
    <cfRule type="expression" dxfId="5230" priority="349">
      <formula>$W126&gt;0</formula>
    </cfRule>
  </conditionalFormatting>
  <conditionalFormatting sqref="N128">
    <cfRule type="expression" dxfId="5229" priority="344" stopIfTrue="1">
      <formula>$D$124="- Select EU funder -"</formula>
    </cfRule>
  </conditionalFormatting>
  <conditionalFormatting sqref="N128">
    <cfRule type="notContainsBlanks" dxfId="5228" priority="345" stopIfTrue="1">
      <formula>LEN(TRIM(N128))&gt;0</formula>
    </cfRule>
  </conditionalFormatting>
  <conditionalFormatting sqref="N128">
    <cfRule type="expression" dxfId="5227" priority="346">
      <formula>$W128&gt;0</formula>
    </cfRule>
  </conditionalFormatting>
  <conditionalFormatting sqref="P128">
    <cfRule type="expression" dxfId="5226" priority="341" stopIfTrue="1">
      <formula>$D$124="- Select EU funder -"</formula>
    </cfRule>
  </conditionalFormatting>
  <conditionalFormatting sqref="P128">
    <cfRule type="containsText" dxfId="5225" priority="342" stopIfTrue="1" operator="containsText" text="WP">
      <formula>NOT(ISERROR(SEARCH("WP",P128)))</formula>
    </cfRule>
  </conditionalFormatting>
  <conditionalFormatting sqref="P128">
    <cfRule type="expression" dxfId="5224" priority="343">
      <formula>$W128&gt;0</formula>
    </cfRule>
  </conditionalFormatting>
  <conditionalFormatting sqref="N130">
    <cfRule type="expression" dxfId="5223" priority="338" stopIfTrue="1">
      <formula>$D$124="- Select EU funder -"</formula>
    </cfRule>
  </conditionalFormatting>
  <conditionalFormatting sqref="N130">
    <cfRule type="notContainsBlanks" dxfId="5222" priority="339" stopIfTrue="1">
      <formula>LEN(TRIM(N130))&gt;0</formula>
    </cfRule>
  </conditionalFormatting>
  <conditionalFormatting sqref="N130">
    <cfRule type="expression" dxfId="5221" priority="340">
      <formula>$W130&gt;0</formula>
    </cfRule>
  </conditionalFormatting>
  <conditionalFormatting sqref="P130">
    <cfRule type="expression" dxfId="5220" priority="335" stopIfTrue="1">
      <formula>$D$124="- Select EU funder -"</formula>
    </cfRule>
  </conditionalFormatting>
  <conditionalFormatting sqref="P130">
    <cfRule type="containsText" dxfId="5219" priority="336" stopIfTrue="1" operator="containsText" text="WP">
      <formula>NOT(ISERROR(SEARCH("WP",P130)))</formula>
    </cfRule>
  </conditionalFormatting>
  <conditionalFormatting sqref="P130">
    <cfRule type="expression" dxfId="5218" priority="337">
      <formula>$W130&gt;0</formula>
    </cfRule>
  </conditionalFormatting>
  <conditionalFormatting sqref="N132">
    <cfRule type="expression" dxfId="5217" priority="332" stopIfTrue="1">
      <formula>$D$124="- Select EU funder -"</formula>
    </cfRule>
  </conditionalFormatting>
  <conditionalFormatting sqref="N132">
    <cfRule type="notContainsBlanks" dxfId="5216" priority="333" stopIfTrue="1">
      <formula>LEN(TRIM(N132))&gt;0</formula>
    </cfRule>
  </conditionalFormatting>
  <conditionalFormatting sqref="N132">
    <cfRule type="expression" dxfId="5215" priority="334">
      <formula>$W132&gt;0</formula>
    </cfRule>
  </conditionalFormatting>
  <conditionalFormatting sqref="P132">
    <cfRule type="expression" dxfId="5214" priority="329" stopIfTrue="1">
      <formula>$D$124="- Select EU funder -"</formula>
    </cfRule>
  </conditionalFormatting>
  <conditionalFormatting sqref="P132">
    <cfRule type="containsText" dxfId="5213" priority="330" stopIfTrue="1" operator="containsText" text="WP">
      <formula>NOT(ISERROR(SEARCH("WP",P132)))</formula>
    </cfRule>
  </conditionalFormatting>
  <conditionalFormatting sqref="P132">
    <cfRule type="expression" dxfId="5212" priority="331">
      <formula>$W132&gt;0</formula>
    </cfRule>
  </conditionalFormatting>
  <conditionalFormatting sqref="N134">
    <cfRule type="expression" dxfId="5211" priority="326" stopIfTrue="1">
      <formula>$D$124="- Select EU funder -"</formula>
    </cfRule>
  </conditionalFormatting>
  <conditionalFormatting sqref="N134">
    <cfRule type="notContainsBlanks" dxfId="5210" priority="327" stopIfTrue="1">
      <formula>LEN(TRIM(N134))&gt;0</formula>
    </cfRule>
  </conditionalFormatting>
  <conditionalFormatting sqref="N134">
    <cfRule type="expression" dxfId="5209" priority="328">
      <formula>$W134&gt;0</formula>
    </cfRule>
  </conditionalFormatting>
  <conditionalFormatting sqref="P134">
    <cfRule type="expression" dxfId="5208" priority="323" stopIfTrue="1">
      <formula>$D$124="- Select EU funder -"</formula>
    </cfRule>
  </conditionalFormatting>
  <conditionalFormatting sqref="P134">
    <cfRule type="containsText" dxfId="5207" priority="324" stopIfTrue="1" operator="containsText" text="WP">
      <formula>NOT(ISERROR(SEARCH("WP",P134)))</formula>
    </cfRule>
  </conditionalFormatting>
  <conditionalFormatting sqref="P134">
    <cfRule type="expression" dxfId="5206" priority="325">
      <formula>$W134&gt;0</formula>
    </cfRule>
  </conditionalFormatting>
  <conditionalFormatting sqref="N136">
    <cfRule type="expression" dxfId="5205" priority="320" stopIfTrue="1">
      <formula>$D$124="- Select EU funder -"</formula>
    </cfRule>
  </conditionalFormatting>
  <conditionalFormatting sqref="N136">
    <cfRule type="notContainsBlanks" dxfId="5204" priority="321" stopIfTrue="1">
      <formula>LEN(TRIM(N136))&gt;0</formula>
    </cfRule>
  </conditionalFormatting>
  <conditionalFormatting sqref="N136">
    <cfRule type="expression" dxfId="5203" priority="322">
      <formula>$W136&gt;0</formula>
    </cfRule>
  </conditionalFormatting>
  <conditionalFormatting sqref="P136">
    <cfRule type="expression" dxfId="5202" priority="317" stopIfTrue="1">
      <formula>$D$124="- Select EU funder -"</formula>
    </cfRule>
  </conditionalFormatting>
  <conditionalFormatting sqref="P136">
    <cfRule type="containsText" dxfId="5201" priority="318" stopIfTrue="1" operator="containsText" text="WP">
      <formula>NOT(ISERROR(SEARCH("WP",P136)))</formula>
    </cfRule>
  </conditionalFormatting>
  <conditionalFormatting sqref="P136">
    <cfRule type="expression" dxfId="5200" priority="319">
      <formula>$W136&gt;0</formula>
    </cfRule>
  </conditionalFormatting>
  <conditionalFormatting sqref="N138">
    <cfRule type="expression" dxfId="5199" priority="314" stopIfTrue="1">
      <formula>$D$124="- Select EU funder -"</formula>
    </cfRule>
  </conditionalFormatting>
  <conditionalFormatting sqref="N138">
    <cfRule type="notContainsBlanks" dxfId="5198" priority="315" stopIfTrue="1">
      <formula>LEN(TRIM(N138))&gt;0</formula>
    </cfRule>
  </conditionalFormatting>
  <conditionalFormatting sqref="N138">
    <cfRule type="expression" dxfId="5197" priority="316">
      <formula>$W138&gt;0</formula>
    </cfRule>
  </conditionalFormatting>
  <conditionalFormatting sqref="P138">
    <cfRule type="expression" dxfId="5196" priority="311" stopIfTrue="1">
      <formula>$D$124="- Select EU funder -"</formula>
    </cfRule>
  </conditionalFormatting>
  <conditionalFormatting sqref="P138">
    <cfRule type="containsText" dxfId="5195" priority="312" stopIfTrue="1" operator="containsText" text="WP">
      <formula>NOT(ISERROR(SEARCH("WP",P138)))</formula>
    </cfRule>
  </conditionalFormatting>
  <conditionalFormatting sqref="P138">
    <cfRule type="expression" dxfId="5194" priority="313">
      <formula>$W138&gt;0</formula>
    </cfRule>
  </conditionalFormatting>
  <conditionalFormatting sqref="N140">
    <cfRule type="expression" dxfId="5193" priority="308" stopIfTrue="1">
      <formula>$D$124="- Select EU funder -"</formula>
    </cfRule>
  </conditionalFormatting>
  <conditionalFormatting sqref="N140">
    <cfRule type="notContainsBlanks" dxfId="5192" priority="309" stopIfTrue="1">
      <formula>LEN(TRIM(N140))&gt;0</formula>
    </cfRule>
  </conditionalFormatting>
  <conditionalFormatting sqref="N140">
    <cfRule type="expression" dxfId="5191" priority="310">
      <formula>$W140&gt;0</formula>
    </cfRule>
  </conditionalFormatting>
  <conditionalFormatting sqref="P140">
    <cfRule type="expression" dxfId="5190" priority="305" stopIfTrue="1">
      <formula>$D$124="- Select EU funder -"</formula>
    </cfRule>
  </conditionalFormatting>
  <conditionalFormatting sqref="P140">
    <cfRule type="containsText" dxfId="5189" priority="306" stopIfTrue="1" operator="containsText" text="WP">
      <formula>NOT(ISERROR(SEARCH("WP",P140)))</formula>
    </cfRule>
  </conditionalFormatting>
  <conditionalFormatting sqref="P140">
    <cfRule type="expression" dxfId="5188" priority="307">
      <formula>$W140&gt;0</formula>
    </cfRule>
  </conditionalFormatting>
  <conditionalFormatting sqref="N142">
    <cfRule type="expression" dxfId="5187" priority="302" stopIfTrue="1">
      <formula>$D$124="- Select EU funder -"</formula>
    </cfRule>
  </conditionalFormatting>
  <conditionalFormatting sqref="N142">
    <cfRule type="notContainsBlanks" dxfId="5186" priority="303" stopIfTrue="1">
      <formula>LEN(TRIM(N142))&gt;0</formula>
    </cfRule>
  </conditionalFormatting>
  <conditionalFormatting sqref="N142">
    <cfRule type="expression" dxfId="5185" priority="304">
      <formula>$W142&gt;0</formula>
    </cfRule>
  </conditionalFormatting>
  <conditionalFormatting sqref="P142">
    <cfRule type="expression" dxfId="5184" priority="299" stopIfTrue="1">
      <formula>$D$124="- Select EU funder -"</formula>
    </cfRule>
  </conditionalFormatting>
  <conditionalFormatting sqref="P142">
    <cfRule type="containsText" dxfId="5183" priority="300" stopIfTrue="1" operator="containsText" text="WP">
      <formula>NOT(ISERROR(SEARCH("WP",P142)))</formula>
    </cfRule>
  </conditionalFormatting>
  <conditionalFormatting sqref="P142">
    <cfRule type="expression" dxfId="5182" priority="301">
      <formula>$W142&gt;0</formula>
    </cfRule>
  </conditionalFormatting>
  <conditionalFormatting sqref="N144">
    <cfRule type="expression" dxfId="5181" priority="296" stopIfTrue="1">
      <formula>$D$124="- Select EU funder -"</formula>
    </cfRule>
  </conditionalFormatting>
  <conditionalFormatting sqref="N144">
    <cfRule type="notContainsBlanks" dxfId="5180" priority="297" stopIfTrue="1">
      <formula>LEN(TRIM(N144))&gt;0</formula>
    </cfRule>
  </conditionalFormatting>
  <conditionalFormatting sqref="N144">
    <cfRule type="expression" dxfId="5179" priority="298">
      <formula>$W144&gt;0</formula>
    </cfRule>
  </conditionalFormatting>
  <conditionalFormatting sqref="P144">
    <cfRule type="expression" dxfId="5178" priority="293" stopIfTrue="1">
      <formula>$D$124="- Select EU funder -"</formula>
    </cfRule>
  </conditionalFormatting>
  <conditionalFormatting sqref="P144">
    <cfRule type="containsText" dxfId="5177" priority="294" stopIfTrue="1" operator="containsText" text="WP">
      <formula>NOT(ISERROR(SEARCH("WP",P144)))</formula>
    </cfRule>
  </conditionalFormatting>
  <conditionalFormatting sqref="P144">
    <cfRule type="expression" dxfId="5176" priority="295">
      <formula>$W144&gt;0</formula>
    </cfRule>
  </conditionalFormatting>
  <conditionalFormatting sqref="N146">
    <cfRule type="expression" dxfId="5175" priority="290" stopIfTrue="1">
      <formula>$D$124="- Select EU funder -"</formula>
    </cfRule>
  </conditionalFormatting>
  <conditionalFormatting sqref="N146">
    <cfRule type="notContainsBlanks" dxfId="5174" priority="291" stopIfTrue="1">
      <formula>LEN(TRIM(N146))&gt;0</formula>
    </cfRule>
  </conditionalFormatting>
  <conditionalFormatting sqref="N146">
    <cfRule type="expression" dxfId="5173" priority="292">
      <formula>$W146&gt;0</formula>
    </cfRule>
  </conditionalFormatting>
  <conditionalFormatting sqref="P146">
    <cfRule type="expression" dxfId="5172" priority="287" stopIfTrue="1">
      <formula>$D$124="- Select EU funder -"</formula>
    </cfRule>
  </conditionalFormatting>
  <conditionalFormatting sqref="P146">
    <cfRule type="containsText" dxfId="5171" priority="288" stopIfTrue="1" operator="containsText" text="WP">
      <formula>NOT(ISERROR(SEARCH("WP",P146)))</formula>
    </cfRule>
  </conditionalFormatting>
  <conditionalFormatting sqref="P146">
    <cfRule type="expression" dxfId="5170" priority="289">
      <formula>$W146&gt;0</formula>
    </cfRule>
  </conditionalFormatting>
  <conditionalFormatting sqref="N148">
    <cfRule type="expression" dxfId="5169" priority="284" stopIfTrue="1">
      <formula>$D$124="- Select EU funder -"</formula>
    </cfRule>
  </conditionalFormatting>
  <conditionalFormatting sqref="N148">
    <cfRule type="notContainsBlanks" dxfId="5168" priority="285" stopIfTrue="1">
      <formula>LEN(TRIM(N148))&gt;0</formula>
    </cfRule>
  </conditionalFormatting>
  <conditionalFormatting sqref="N148">
    <cfRule type="expression" dxfId="5167" priority="286">
      <formula>$W148&gt;0</formula>
    </cfRule>
  </conditionalFormatting>
  <conditionalFormatting sqref="P148">
    <cfRule type="expression" dxfId="5166" priority="281" stopIfTrue="1">
      <formula>$D$124="- Select EU funder -"</formula>
    </cfRule>
  </conditionalFormatting>
  <conditionalFormatting sqref="P148">
    <cfRule type="containsText" dxfId="5165" priority="282" stopIfTrue="1" operator="containsText" text="WP">
      <formula>NOT(ISERROR(SEARCH("WP",P148)))</formula>
    </cfRule>
  </conditionalFormatting>
  <conditionalFormatting sqref="P148">
    <cfRule type="expression" dxfId="5164" priority="283">
      <formula>$W148&gt;0</formula>
    </cfRule>
  </conditionalFormatting>
  <conditionalFormatting sqref="N150">
    <cfRule type="expression" dxfId="5163" priority="278" stopIfTrue="1">
      <formula>$D$124="- Select EU funder -"</formula>
    </cfRule>
  </conditionalFormatting>
  <conditionalFormatting sqref="N150">
    <cfRule type="notContainsBlanks" dxfId="5162" priority="279" stopIfTrue="1">
      <formula>LEN(TRIM(N150))&gt;0</formula>
    </cfRule>
  </conditionalFormatting>
  <conditionalFormatting sqref="N150">
    <cfRule type="expression" dxfId="5161" priority="280">
      <formula>$W150&gt;0</formula>
    </cfRule>
  </conditionalFormatting>
  <conditionalFormatting sqref="P150">
    <cfRule type="expression" dxfId="5160" priority="275" stopIfTrue="1">
      <formula>$D$124="- Select EU funder -"</formula>
    </cfRule>
  </conditionalFormatting>
  <conditionalFormatting sqref="P150">
    <cfRule type="containsText" dxfId="5159" priority="276" stopIfTrue="1" operator="containsText" text="WP">
      <formula>NOT(ISERROR(SEARCH("WP",P150)))</formula>
    </cfRule>
  </conditionalFormatting>
  <conditionalFormatting sqref="P150">
    <cfRule type="expression" dxfId="5158" priority="277">
      <formula>$W150&gt;0</formula>
    </cfRule>
  </conditionalFormatting>
  <conditionalFormatting sqref="N152">
    <cfRule type="expression" dxfId="5157" priority="272" stopIfTrue="1">
      <formula>$D$124="- Select EU funder -"</formula>
    </cfRule>
  </conditionalFormatting>
  <conditionalFormatting sqref="N152">
    <cfRule type="notContainsBlanks" dxfId="5156" priority="273" stopIfTrue="1">
      <formula>LEN(TRIM(N152))&gt;0</formula>
    </cfRule>
  </conditionalFormatting>
  <conditionalFormatting sqref="N152">
    <cfRule type="expression" dxfId="5155" priority="274">
      <formula>$W152&gt;0</formula>
    </cfRule>
  </conditionalFormatting>
  <conditionalFormatting sqref="P152">
    <cfRule type="expression" dxfId="5154" priority="269" stopIfTrue="1">
      <formula>$D$124="- Select EU funder -"</formula>
    </cfRule>
  </conditionalFormatting>
  <conditionalFormatting sqref="P152">
    <cfRule type="containsText" dxfId="5153" priority="270" stopIfTrue="1" operator="containsText" text="WP">
      <formula>NOT(ISERROR(SEARCH("WP",P152)))</formula>
    </cfRule>
  </conditionalFormatting>
  <conditionalFormatting sqref="P152">
    <cfRule type="expression" dxfId="5152" priority="271">
      <formula>$W152&gt;0</formula>
    </cfRule>
  </conditionalFormatting>
  <conditionalFormatting sqref="N154">
    <cfRule type="expression" dxfId="5151" priority="266" stopIfTrue="1">
      <formula>$D$154="- Select EU funder -"</formula>
    </cfRule>
  </conditionalFormatting>
  <conditionalFormatting sqref="N154">
    <cfRule type="notContainsBlanks" dxfId="5150" priority="267" stopIfTrue="1">
      <formula>LEN(TRIM(N154))&gt;0</formula>
    </cfRule>
  </conditionalFormatting>
  <conditionalFormatting sqref="N154">
    <cfRule type="expression" dxfId="5149" priority="268">
      <formula>$W154&gt;0</formula>
    </cfRule>
  </conditionalFormatting>
  <conditionalFormatting sqref="P154">
    <cfRule type="expression" dxfId="5148" priority="263" stopIfTrue="1">
      <formula>$D$154="- Select EU funder -"</formula>
    </cfRule>
  </conditionalFormatting>
  <conditionalFormatting sqref="P154">
    <cfRule type="containsText" dxfId="5147" priority="264" stopIfTrue="1" operator="containsText" text="WP">
      <formula>NOT(ISERROR(SEARCH("WP",P154)))</formula>
    </cfRule>
  </conditionalFormatting>
  <conditionalFormatting sqref="P154">
    <cfRule type="expression" dxfId="5146" priority="265">
      <formula>$W154&gt;0</formula>
    </cfRule>
  </conditionalFormatting>
  <conditionalFormatting sqref="N156">
    <cfRule type="expression" dxfId="5145" priority="260" stopIfTrue="1">
      <formula>$D$154="- Select EU funder -"</formula>
    </cfRule>
  </conditionalFormatting>
  <conditionalFormatting sqref="N156">
    <cfRule type="notContainsBlanks" dxfId="5144" priority="261" stopIfTrue="1">
      <formula>LEN(TRIM(N156))&gt;0</formula>
    </cfRule>
  </conditionalFormatting>
  <conditionalFormatting sqref="N156">
    <cfRule type="expression" dxfId="5143" priority="262">
      <formula>$W156&gt;0</formula>
    </cfRule>
  </conditionalFormatting>
  <conditionalFormatting sqref="P156">
    <cfRule type="expression" dxfId="5142" priority="257" stopIfTrue="1">
      <formula>$D$154="- Select EU funder -"</formula>
    </cfRule>
  </conditionalFormatting>
  <conditionalFormatting sqref="P156">
    <cfRule type="containsText" dxfId="5141" priority="258" stopIfTrue="1" operator="containsText" text="WP">
      <formula>NOT(ISERROR(SEARCH("WP",P156)))</formula>
    </cfRule>
  </conditionalFormatting>
  <conditionalFormatting sqref="P156">
    <cfRule type="expression" dxfId="5140" priority="259">
      <formula>$W156&gt;0</formula>
    </cfRule>
  </conditionalFormatting>
  <conditionalFormatting sqref="N158">
    <cfRule type="expression" dxfId="5139" priority="254" stopIfTrue="1">
      <formula>$D$154="- Select EU funder -"</formula>
    </cfRule>
  </conditionalFormatting>
  <conditionalFormatting sqref="N158">
    <cfRule type="notContainsBlanks" dxfId="5138" priority="255" stopIfTrue="1">
      <formula>LEN(TRIM(N158))&gt;0</formula>
    </cfRule>
  </conditionalFormatting>
  <conditionalFormatting sqref="N158">
    <cfRule type="expression" dxfId="5137" priority="256">
      <formula>$W158&gt;0</formula>
    </cfRule>
  </conditionalFormatting>
  <conditionalFormatting sqref="P158">
    <cfRule type="expression" dxfId="5136" priority="251" stopIfTrue="1">
      <formula>$D$154="- Select EU funder -"</formula>
    </cfRule>
  </conditionalFormatting>
  <conditionalFormatting sqref="P158">
    <cfRule type="containsText" dxfId="5135" priority="252" stopIfTrue="1" operator="containsText" text="WP">
      <formula>NOT(ISERROR(SEARCH("WP",P158)))</formula>
    </cfRule>
  </conditionalFormatting>
  <conditionalFormatting sqref="P158">
    <cfRule type="expression" dxfId="5134" priority="253">
      <formula>$W158&gt;0</formula>
    </cfRule>
  </conditionalFormatting>
  <conditionalFormatting sqref="N160">
    <cfRule type="expression" dxfId="5133" priority="248" stopIfTrue="1">
      <formula>$D$154="- Select EU funder -"</formula>
    </cfRule>
  </conditionalFormatting>
  <conditionalFormatting sqref="N160">
    <cfRule type="notContainsBlanks" dxfId="5132" priority="249" stopIfTrue="1">
      <formula>LEN(TRIM(N160))&gt;0</formula>
    </cfRule>
  </conditionalFormatting>
  <conditionalFormatting sqref="N160">
    <cfRule type="expression" dxfId="5131" priority="250">
      <formula>$W160&gt;0</formula>
    </cfRule>
  </conditionalFormatting>
  <conditionalFormatting sqref="P160">
    <cfRule type="expression" dxfId="5130" priority="245" stopIfTrue="1">
      <formula>$D$154="- Select EU funder -"</formula>
    </cfRule>
  </conditionalFormatting>
  <conditionalFormatting sqref="P160">
    <cfRule type="containsText" dxfId="5129" priority="246" stopIfTrue="1" operator="containsText" text="WP">
      <formula>NOT(ISERROR(SEARCH("WP",P160)))</formula>
    </cfRule>
  </conditionalFormatting>
  <conditionalFormatting sqref="P160">
    <cfRule type="expression" dxfId="5128" priority="247">
      <formula>$W160&gt;0</formula>
    </cfRule>
  </conditionalFormatting>
  <conditionalFormatting sqref="N162">
    <cfRule type="expression" dxfId="5127" priority="242" stopIfTrue="1">
      <formula>$D$154="- Select EU funder -"</formula>
    </cfRule>
  </conditionalFormatting>
  <conditionalFormatting sqref="N162">
    <cfRule type="notContainsBlanks" dxfId="5126" priority="243" stopIfTrue="1">
      <formula>LEN(TRIM(N162))&gt;0</formula>
    </cfRule>
  </conditionalFormatting>
  <conditionalFormatting sqref="N162">
    <cfRule type="expression" dxfId="5125" priority="244">
      <formula>$W162&gt;0</formula>
    </cfRule>
  </conditionalFormatting>
  <conditionalFormatting sqref="P162">
    <cfRule type="expression" dxfId="5124" priority="239" stopIfTrue="1">
      <formula>$D$154="- Select EU funder -"</formula>
    </cfRule>
  </conditionalFormatting>
  <conditionalFormatting sqref="P162">
    <cfRule type="containsText" dxfId="5123" priority="240" stopIfTrue="1" operator="containsText" text="WP">
      <formula>NOT(ISERROR(SEARCH("WP",P162)))</formula>
    </cfRule>
  </conditionalFormatting>
  <conditionalFormatting sqref="P162">
    <cfRule type="expression" dxfId="5122" priority="241">
      <formula>$W162&gt;0</formula>
    </cfRule>
  </conditionalFormatting>
  <conditionalFormatting sqref="N164">
    <cfRule type="expression" dxfId="5121" priority="236" stopIfTrue="1">
      <formula>$D$154="- Select EU funder -"</formula>
    </cfRule>
  </conditionalFormatting>
  <conditionalFormatting sqref="N164">
    <cfRule type="notContainsBlanks" dxfId="5120" priority="237" stopIfTrue="1">
      <formula>LEN(TRIM(N164))&gt;0</formula>
    </cfRule>
  </conditionalFormatting>
  <conditionalFormatting sqref="N164">
    <cfRule type="expression" dxfId="5119" priority="238">
      <formula>$W164&gt;0</formula>
    </cfRule>
  </conditionalFormatting>
  <conditionalFormatting sqref="P164">
    <cfRule type="expression" dxfId="5118" priority="233" stopIfTrue="1">
      <formula>$D$154="- Select EU funder -"</formula>
    </cfRule>
  </conditionalFormatting>
  <conditionalFormatting sqref="P164">
    <cfRule type="containsText" dxfId="5117" priority="234" stopIfTrue="1" operator="containsText" text="WP">
      <formula>NOT(ISERROR(SEARCH("WP",P164)))</formula>
    </cfRule>
  </conditionalFormatting>
  <conditionalFormatting sqref="P164">
    <cfRule type="expression" dxfId="5116" priority="235">
      <formula>$W164&gt;0</formula>
    </cfRule>
  </conditionalFormatting>
  <conditionalFormatting sqref="N166">
    <cfRule type="expression" dxfId="5115" priority="230" stopIfTrue="1">
      <formula>$D$154="- Select EU funder -"</formula>
    </cfRule>
  </conditionalFormatting>
  <conditionalFormatting sqref="N166">
    <cfRule type="notContainsBlanks" dxfId="5114" priority="231" stopIfTrue="1">
      <formula>LEN(TRIM(N166))&gt;0</formula>
    </cfRule>
  </conditionalFormatting>
  <conditionalFormatting sqref="N166">
    <cfRule type="expression" dxfId="5113" priority="232">
      <formula>$W166&gt;0</formula>
    </cfRule>
  </conditionalFormatting>
  <conditionalFormatting sqref="P166">
    <cfRule type="expression" dxfId="5112" priority="227" stopIfTrue="1">
      <formula>$D$154="- Select EU funder -"</formula>
    </cfRule>
  </conditionalFormatting>
  <conditionalFormatting sqref="P166">
    <cfRule type="containsText" dxfId="5111" priority="228" stopIfTrue="1" operator="containsText" text="WP">
      <formula>NOT(ISERROR(SEARCH("WP",P166)))</formula>
    </cfRule>
  </conditionalFormatting>
  <conditionalFormatting sqref="P166">
    <cfRule type="expression" dxfId="5110" priority="229">
      <formula>$W166&gt;0</formula>
    </cfRule>
  </conditionalFormatting>
  <conditionalFormatting sqref="N168">
    <cfRule type="expression" dxfId="5109" priority="224" stopIfTrue="1">
      <formula>$D$154="- Select EU funder -"</formula>
    </cfRule>
  </conditionalFormatting>
  <conditionalFormatting sqref="N168">
    <cfRule type="notContainsBlanks" dxfId="5108" priority="225" stopIfTrue="1">
      <formula>LEN(TRIM(N168))&gt;0</formula>
    </cfRule>
  </conditionalFormatting>
  <conditionalFormatting sqref="N168">
    <cfRule type="expression" dxfId="5107" priority="226">
      <formula>$W168&gt;0</formula>
    </cfRule>
  </conditionalFormatting>
  <conditionalFormatting sqref="P168">
    <cfRule type="expression" dxfId="5106" priority="221" stopIfTrue="1">
      <formula>$D$154="- Select EU funder -"</formula>
    </cfRule>
  </conditionalFormatting>
  <conditionalFormatting sqref="P168">
    <cfRule type="containsText" dxfId="5105" priority="222" stopIfTrue="1" operator="containsText" text="WP">
      <formula>NOT(ISERROR(SEARCH("WP",P168)))</formula>
    </cfRule>
  </conditionalFormatting>
  <conditionalFormatting sqref="P168">
    <cfRule type="expression" dxfId="5104" priority="223">
      <formula>$W168&gt;0</formula>
    </cfRule>
  </conditionalFormatting>
  <conditionalFormatting sqref="N170">
    <cfRule type="expression" dxfId="5103" priority="218" stopIfTrue="1">
      <formula>$D$154="- Select EU funder -"</formula>
    </cfRule>
  </conditionalFormatting>
  <conditionalFormatting sqref="N170">
    <cfRule type="notContainsBlanks" dxfId="5102" priority="219" stopIfTrue="1">
      <formula>LEN(TRIM(N170))&gt;0</formula>
    </cfRule>
  </conditionalFormatting>
  <conditionalFormatting sqref="N170">
    <cfRule type="expression" dxfId="5101" priority="220">
      <formula>$W170&gt;0</formula>
    </cfRule>
  </conditionalFormatting>
  <conditionalFormatting sqref="P170">
    <cfRule type="expression" dxfId="5100" priority="215" stopIfTrue="1">
      <formula>$D$154="- Select EU funder -"</formula>
    </cfRule>
  </conditionalFormatting>
  <conditionalFormatting sqref="P170">
    <cfRule type="containsText" dxfId="5099" priority="216" stopIfTrue="1" operator="containsText" text="WP">
      <formula>NOT(ISERROR(SEARCH("WP",P170)))</formula>
    </cfRule>
  </conditionalFormatting>
  <conditionalFormatting sqref="P170">
    <cfRule type="expression" dxfId="5098" priority="217">
      <formula>$W170&gt;0</formula>
    </cfRule>
  </conditionalFormatting>
  <conditionalFormatting sqref="N172">
    <cfRule type="expression" dxfId="5097" priority="212" stopIfTrue="1">
      <formula>$D$154="- Select EU funder -"</formula>
    </cfRule>
  </conditionalFormatting>
  <conditionalFormatting sqref="N172">
    <cfRule type="notContainsBlanks" dxfId="5096" priority="213" stopIfTrue="1">
      <formula>LEN(TRIM(N172))&gt;0</formula>
    </cfRule>
  </conditionalFormatting>
  <conditionalFormatting sqref="N172">
    <cfRule type="expression" dxfId="5095" priority="214">
      <formula>$W172&gt;0</formula>
    </cfRule>
  </conditionalFormatting>
  <conditionalFormatting sqref="P172">
    <cfRule type="expression" dxfId="5094" priority="209" stopIfTrue="1">
      <formula>$D$154="- Select EU funder -"</formula>
    </cfRule>
  </conditionalFormatting>
  <conditionalFormatting sqref="P172">
    <cfRule type="containsText" dxfId="5093" priority="210" stopIfTrue="1" operator="containsText" text="WP">
      <formula>NOT(ISERROR(SEARCH("WP",P172)))</formula>
    </cfRule>
  </conditionalFormatting>
  <conditionalFormatting sqref="P172">
    <cfRule type="expression" dxfId="5092" priority="211">
      <formula>$W172&gt;0</formula>
    </cfRule>
  </conditionalFormatting>
  <conditionalFormatting sqref="N174">
    <cfRule type="expression" dxfId="5091" priority="206" stopIfTrue="1">
      <formula>$D$154="- Select EU funder -"</formula>
    </cfRule>
  </conditionalFormatting>
  <conditionalFormatting sqref="N174">
    <cfRule type="notContainsBlanks" dxfId="5090" priority="207" stopIfTrue="1">
      <formula>LEN(TRIM(N174))&gt;0</formula>
    </cfRule>
  </conditionalFormatting>
  <conditionalFormatting sqref="N174">
    <cfRule type="expression" dxfId="5089" priority="208">
      <formula>$W174&gt;0</formula>
    </cfRule>
  </conditionalFormatting>
  <conditionalFormatting sqref="P174">
    <cfRule type="expression" dxfId="5088" priority="203" stopIfTrue="1">
      <formula>$D$154="- Select EU funder -"</formula>
    </cfRule>
  </conditionalFormatting>
  <conditionalFormatting sqref="P174">
    <cfRule type="containsText" dxfId="5087" priority="204" stopIfTrue="1" operator="containsText" text="WP">
      <formula>NOT(ISERROR(SEARCH("WP",P174)))</formula>
    </cfRule>
  </conditionalFormatting>
  <conditionalFormatting sqref="P174">
    <cfRule type="expression" dxfId="5086" priority="205">
      <formula>$W174&gt;0</formula>
    </cfRule>
  </conditionalFormatting>
  <conditionalFormatting sqref="N176">
    <cfRule type="expression" dxfId="5085" priority="200" stopIfTrue="1">
      <formula>$D$154="- Select EU funder -"</formula>
    </cfRule>
  </conditionalFormatting>
  <conditionalFormatting sqref="N176">
    <cfRule type="notContainsBlanks" dxfId="5084" priority="201" stopIfTrue="1">
      <formula>LEN(TRIM(N176))&gt;0</formula>
    </cfRule>
  </conditionalFormatting>
  <conditionalFormatting sqref="N176">
    <cfRule type="expression" dxfId="5083" priority="202">
      <formula>$W176&gt;0</formula>
    </cfRule>
  </conditionalFormatting>
  <conditionalFormatting sqref="P176">
    <cfRule type="expression" dxfId="5082" priority="197" stopIfTrue="1">
      <formula>$D$154="- Select EU funder -"</formula>
    </cfRule>
  </conditionalFormatting>
  <conditionalFormatting sqref="P176">
    <cfRule type="containsText" dxfId="5081" priority="198" stopIfTrue="1" operator="containsText" text="WP">
      <formula>NOT(ISERROR(SEARCH("WP",P176)))</formula>
    </cfRule>
  </conditionalFormatting>
  <conditionalFormatting sqref="P176">
    <cfRule type="expression" dxfId="5080" priority="199">
      <formula>$W176&gt;0</formula>
    </cfRule>
  </conditionalFormatting>
  <conditionalFormatting sqref="N178">
    <cfRule type="expression" dxfId="5079" priority="194" stopIfTrue="1">
      <formula>$D$154="- Select EU funder -"</formula>
    </cfRule>
  </conditionalFormatting>
  <conditionalFormatting sqref="N178">
    <cfRule type="notContainsBlanks" dxfId="5078" priority="195" stopIfTrue="1">
      <formula>LEN(TRIM(N178))&gt;0</formula>
    </cfRule>
  </conditionalFormatting>
  <conditionalFormatting sqref="N178">
    <cfRule type="expression" dxfId="5077" priority="196">
      <formula>$W178&gt;0</formula>
    </cfRule>
  </conditionalFormatting>
  <conditionalFormatting sqref="P178">
    <cfRule type="expression" dxfId="5076" priority="191" stopIfTrue="1">
      <formula>$D$154="- Select EU funder -"</formula>
    </cfRule>
  </conditionalFormatting>
  <conditionalFormatting sqref="P178">
    <cfRule type="containsText" dxfId="5075" priority="192" stopIfTrue="1" operator="containsText" text="WP">
      <formula>NOT(ISERROR(SEARCH("WP",P178)))</formula>
    </cfRule>
  </conditionalFormatting>
  <conditionalFormatting sqref="P178">
    <cfRule type="expression" dxfId="5074" priority="193">
      <formula>$W178&gt;0</formula>
    </cfRule>
  </conditionalFormatting>
  <conditionalFormatting sqref="N180">
    <cfRule type="expression" dxfId="5073" priority="188" stopIfTrue="1">
      <formula>$D$154="- Select EU funder -"</formula>
    </cfRule>
  </conditionalFormatting>
  <conditionalFormatting sqref="N180">
    <cfRule type="notContainsBlanks" dxfId="5072" priority="189" stopIfTrue="1">
      <formula>LEN(TRIM(N180))&gt;0</formula>
    </cfRule>
  </conditionalFormatting>
  <conditionalFormatting sqref="N180">
    <cfRule type="expression" dxfId="5071" priority="190">
      <formula>$W180&gt;0</formula>
    </cfRule>
  </conditionalFormatting>
  <conditionalFormatting sqref="P180">
    <cfRule type="expression" dxfId="5070" priority="185" stopIfTrue="1">
      <formula>$D$154="- Select EU funder -"</formula>
    </cfRule>
  </conditionalFormatting>
  <conditionalFormatting sqref="P180">
    <cfRule type="containsText" dxfId="5069" priority="186" stopIfTrue="1" operator="containsText" text="WP">
      <formula>NOT(ISERROR(SEARCH("WP",P180)))</formula>
    </cfRule>
  </conditionalFormatting>
  <conditionalFormatting sqref="P180">
    <cfRule type="expression" dxfId="5068" priority="187">
      <formula>$W180&gt;0</formula>
    </cfRule>
  </conditionalFormatting>
  <conditionalFormatting sqref="N182">
    <cfRule type="expression" dxfId="5067" priority="182" stopIfTrue="1">
      <formula>$D$154="- Select EU funder -"</formula>
    </cfRule>
  </conditionalFormatting>
  <conditionalFormatting sqref="N182">
    <cfRule type="notContainsBlanks" dxfId="5066" priority="183" stopIfTrue="1">
      <formula>LEN(TRIM(N182))&gt;0</formula>
    </cfRule>
  </conditionalFormatting>
  <conditionalFormatting sqref="N182">
    <cfRule type="expression" dxfId="5065" priority="184">
      <formula>$W182&gt;0</formula>
    </cfRule>
  </conditionalFormatting>
  <conditionalFormatting sqref="P182">
    <cfRule type="expression" dxfId="5064" priority="179" stopIfTrue="1">
      <formula>$D$154="- Select EU funder -"</formula>
    </cfRule>
  </conditionalFormatting>
  <conditionalFormatting sqref="P182">
    <cfRule type="containsText" dxfId="5063" priority="180" stopIfTrue="1" operator="containsText" text="WP">
      <formula>NOT(ISERROR(SEARCH("WP",P182)))</formula>
    </cfRule>
  </conditionalFormatting>
  <conditionalFormatting sqref="P182">
    <cfRule type="expression" dxfId="5062" priority="181">
      <formula>$W182&gt;0</formula>
    </cfRule>
  </conditionalFormatting>
  <conditionalFormatting sqref="N184">
    <cfRule type="expression" dxfId="5061" priority="176" stopIfTrue="1">
      <formula>$D$184="- Select EU funder -"</formula>
    </cfRule>
  </conditionalFormatting>
  <conditionalFormatting sqref="N184">
    <cfRule type="notContainsBlanks" dxfId="5060" priority="177" stopIfTrue="1">
      <formula>LEN(TRIM(N184))&gt;0</formula>
    </cfRule>
  </conditionalFormatting>
  <conditionalFormatting sqref="N184">
    <cfRule type="expression" dxfId="5059" priority="178">
      <formula>$W184&gt;0</formula>
    </cfRule>
  </conditionalFormatting>
  <conditionalFormatting sqref="P184">
    <cfRule type="expression" dxfId="5058" priority="173" stopIfTrue="1">
      <formula>$D$184="- Select EU funder -"</formula>
    </cfRule>
  </conditionalFormatting>
  <conditionalFormatting sqref="P184">
    <cfRule type="containsText" dxfId="5057" priority="174" stopIfTrue="1" operator="containsText" text="WP">
      <formula>NOT(ISERROR(SEARCH("WP",P184)))</formula>
    </cfRule>
  </conditionalFormatting>
  <conditionalFormatting sqref="P184">
    <cfRule type="expression" dxfId="5056" priority="175">
      <formula>$W184&gt;0</formula>
    </cfRule>
  </conditionalFormatting>
  <conditionalFormatting sqref="N186">
    <cfRule type="expression" dxfId="5055" priority="170" stopIfTrue="1">
      <formula>$D$184="- Select EU funder -"</formula>
    </cfRule>
  </conditionalFormatting>
  <conditionalFormatting sqref="N186">
    <cfRule type="notContainsBlanks" dxfId="5054" priority="171" stopIfTrue="1">
      <formula>LEN(TRIM(N186))&gt;0</formula>
    </cfRule>
  </conditionalFormatting>
  <conditionalFormatting sqref="N186">
    <cfRule type="expression" dxfId="5053" priority="172">
      <formula>$W186&gt;0</formula>
    </cfRule>
  </conditionalFormatting>
  <conditionalFormatting sqref="P186">
    <cfRule type="expression" dxfId="5052" priority="167" stopIfTrue="1">
      <formula>$D$184="- Select EU funder -"</formula>
    </cfRule>
  </conditionalFormatting>
  <conditionalFormatting sqref="P186">
    <cfRule type="containsText" dxfId="5051" priority="168" stopIfTrue="1" operator="containsText" text="WP">
      <formula>NOT(ISERROR(SEARCH("WP",P186)))</formula>
    </cfRule>
  </conditionalFormatting>
  <conditionalFormatting sqref="P186">
    <cfRule type="expression" dxfId="5050" priority="169">
      <formula>$W186&gt;0</formula>
    </cfRule>
  </conditionalFormatting>
  <conditionalFormatting sqref="N188">
    <cfRule type="expression" dxfId="5049" priority="164" stopIfTrue="1">
      <formula>$D$184="- Select EU funder -"</formula>
    </cfRule>
  </conditionalFormatting>
  <conditionalFormatting sqref="N188">
    <cfRule type="notContainsBlanks" dxfId="5048" priority="165" stopIfTrue="1">
      <formula>LEN(TRIM(N188))&gt;0</formula>
    </cfRule>
  </conditionalFormatting>
  <conditionalFormatting sqref="N188">
    <cfRule type="expression" dxfId="5047" priority="166">
      <formula>$W188&gt;0</formula>
    </cfRule>
  </conditionalFormatting>
  <conditionalFormatting sqref="P188">
    <cfRule type="expression" dxfId="5046" priority="161" stopIfTrue="1">
      <formula>$D$184="- Select EU funder -"</formula>
    </cfRule>
  </conditionalFormatting>
  <conditionalFormatting sqref="P188">
    <cfRule type="containsText" dxfId="5045" priority="162" stopIfTrue="1" operator="containsText" text="WP">
      <formula>NOT(ISERROR(SEARCH("WP",P188)))</formula>
    </cfRule>
  </conditionalFormatting>
  <conditionalFormatting sqref="P188">
    <cfRule type="expression" dxfId="5044" priority="163">
      <formula>$W188&gt;0</formula>
    </cfRule>
  </conditionalFormatting>
  <conditionalFormatting sqref="N190">
    <cfRule type="expression" dxfId="5043" priority="158" stopIfTrue="1">
      <formula>$D$184="- Select EU funder -"</formula>
    </cfRule>
  </conditionalFormatting>
  <conditionalFormatting sqref="N190">
    <cfRule type="notContainsBlanks" dxfId="5042" priority="159" stopIfTrue="1">
      <formula>LEN(TRIM(N190))&gt;0</formula>
    </cfRule>
  </conditionalFormatting>
  <conditionalFormatting sqref="N190">
    <cfRule type="expression" dxfId="5041" priority="160">
      <formula>$W190&gt;0</formula>
    </cfRule>
  </conditionalFormatting>
  <conditionalFormatting sqref="P190">
    <cfRule type="expression" dxfId="5040" priority="155" stopIfTrue="1">
      <formula>$D$184="- Select EU funder -"</formula>
    </cfRule>
  </conditionalFormatting>
  <conditionalFormatting sqref="P190">
    <cfRule type="containsText" dxfId="5039" priority="156" stopIfTrue="1" operator="containsText" text="WP">
      <formula>NOT(ISERROR(SEARCH("WP",P190)))</formula>
    </cfRule>
  </conditionalFormatting>
  <conditionalFormatting sqref="P190">
    <cfRule type="expression" dxfId="5038" priority="157">
      <formula>$W190&gt;0</formula>
    </cfRule>
  </conditionalFormatting>
  <conditionalFormatting sqref="N192">
    <cfRule type="expression" dxfId="5037" priority="152" stopIfTrue="1">
      <formula>$D$184="- Select EU funder -"</formula>
    </cfRule>
  </conditionalFormatting>
  <conditionalFormatting sqref="N192">
    <cfRule type="notContainsBlanks" dxfId="5036" priority="153" stopIfTrue="1">
      <formula>LEN(TRIM(N192))&gt;0</formula>
    </cfRule>
  </conditionalFormatting>
  <conditionalFormatting sqref="N192">
    <cfRule type="expression" dxfId="5035" priority="154">
      <formula>$W192&gt;0</formula>
    </cfRule>
  </conditionalFormatting>
  <conditionalFormatting sqref="P192">
    <cfRule type="expression" dxfId="5034" priority="149" stopIfTrue="1">
      <formula>$D$184="- Select EU funder -"</formula>
    </cfRule>
  </conditionalFormatting>
  <conditionalFormatting sqref="P192">
    <cfRule type="containsText" dxfId="5033" priority="150" stopIfTrue="1" operator="containsText" text="WP">
      <formula>NOT(ISERROR(SEARCH("WP",P192)))</formula>
    </cfRule>
  </conditionalFormatting>
  <conditionalFormatting sqref="P192">
    <cfRule type="expression" dxfId="5032" priority="151">
      <formula>$W192&gt;0</formula>
    </cfRule>
  </conditionalFormatting>
  <conditionalFormatting sqref="N194">
    <cfRule type="expression" dxfId="5031" priority="146" stopIfTrue="1">
      <formula>$D$184="- Select EU funder -"</formula>
    </cfRule>
  </conditionalFormatting>
  <conditionalFormatting sqref="N194">
    <cfRule type="notContainsBlanks" dxfId="5030" priority="147" stopIfTrue="1">
      <formula>LEN(TRIM(N194))&gt;0</formula>
    </cfRule>
  </conditionalFormatting>
  <conditionalFormatting sqref="N194">
    <cfRule type="expression" dxfId="5029" priority="148">
      <formula>$W194&gt;0</formula>
    </cfRule>
  </conditionalFormatting>
  <conditionalFormatting sqref="P194">
    <cfRule type="expression" dxfId="5028" priority="143" stopIfTrue="1">
      <formula>$D$184="- Select EU funder -"</formula>
    </cfRule>
  </conditionalFormatting>
  <conditionalFormatting sqref="P194">
    <cfRule type="containsText" dxfId="5027" priority="144" stopIfTrue="1" operator="containsText" text="WP">
      <formula>NOT(ISERROR(SEARCH("WP",P194)))</formula>
    </cfRule>
  </conditionalFormatting>
  <conditionalFormatting sqref="P194">
    <cfRule type="expression" dxfId="5026" priority="145">
      <formula>$W194&gt;0</formula>
    </cfRule>
  </conditionalFormatting>
  <conditionalFormatting sqref="N196">
    <cfRule type="expression" dxfId="5025" priority="140" stopIfTrue="1">
      <formula>$D$184="- Select EU funder -"</formula>
    </cfRule>
  </conditionalFormatting>
  <conditionalFormatting sqref="N196">
    <cfRule type="notContainsBlanks" dxfId="5024" priority="141" stopIfTrue="1">
      <formula>LEN(TRIM(N196))&gt;0</formula>
    </cfRule>
  </conditionalFormatting>
  <conditionalFormatting sqref="N196">
    <cfRule type="expression" dxfId="5023" priority="142">
      <formula>$W196&gt;0</formula>
    </cfRule>
  </conditionalFormatting>
  <conditionalFormatting sqref="P196">
    <cfRule type="expression" dxfId="5022" priority="137" stopIfTrue="1">
      <formula>$D$184="- Select EU funder -"</formula>
    </cfRule>
  </conditionalFormatting>
  <conditionalFormatting sqref="P196">
    <cfRule type="containsText" dxfId="5021" priority="138" stopIfTrue="1" operator="containsText" text="WP">
      <formula>NOT(ISERROR(SEARCH("WP",P196)))</formula>
    </cfRule>
  </conditionalFormatting>
  <conditionalFormatting sqref="P196">
    <cfRule type="expression" dxfId="5020" priority="139">
      <formula>$W196&gt;0</formula>
    </cfRule>
  </conditionalFormatting>
  <conditionalFormatting sqref="N198">
    <cfRule type="expression" dxfId="5019" priority="134" stopIfTrue="1">
      <formula>$D$184="- Select EU funder -"</formula>
    </cfRule>
  </conditionalFormatting>
  <conditionalFormatting sqref="N198">
    <cfRule type="notContainsBlanks" dxfId="5018" priority="135" stopIfTrue="1">
      <formula>LEN(TRIM(N198))&gt;0</formula>
    </cfRule>
  </conditionalFormatting>
  <conditionalFormatting sqref="N198">
    <cfRule type="expression" dxfId="5017" priority="136">
      <formula>$W198&gt;0</formula>
    </cfRule>
  </conditionalFormatting>
  <conditionalFormatting sqref="P198">
    <cfRule type="expression" dxfId="5016" priority="131" stopIfTrue="1">
      <formula>$D$184="- Select EU funder -"</formula>
    </cfRule>
  </conditionalFormatting>
  <conditionalFormatting sqref="P198">
    <cfRule type="containsText" dxfId="5015" priority="132" stopIfTrue="1" operator="containsText" text="WP">
      <formula>NOT(ISERROR(SEARCH("WP",P198)))</formula>
    </cfRule>
  </conditionalFormatting>
  <conditionalFormatting sqref="P198">
    <cfRule type="expression" dxfId="5014" priority="133">
      <formula>$W198&gt;0</formula>
    </cfRule>
  </conditionalFormatting>
  <conditionalFormatting sqref="N200">
    <cfRule type="expression" dxfId="5013" priority="128" stopIfTrue="1">
      <formula>$D$184="- Select EU funder -"</formula>
    </cfRule>
  </conditionalFormatting>
  <conditionalFormatting sqref="N200">
    <cfRule type="notContainsBlanks" dxfId="5012" priority="129" stopIfTrue="1">
      <formula>LEN(TRIM(N200))&gt;0</formula>
    </cfRule>
  </conditionalFormatting>
  <conditionalFormatting sqref="N200">
    <cfRule type="expression" dxfId="5011" priority="130">
      <formula>$W200&gt;0</formula>
    </cfRule>
  </conditionalFormatting>
  <conditionalFormatting sqref="P200">
    <cfRule type="expression" dxfId="5010" priority="125" stopIfTrue="1">
      <formula>$D$184="- Select EU funder -"</formula>
    </cfRule>
  </conditionalFormatting>
  <conditionalFormatting sqref="P200">
    <cfRule type="containsText" dxfId="5009" priority="126" stopIfTrue="1" operator="containsText" text="WP">
      <formula>NOT(ISERROR(SEARCH("WP",P200)))</formula>
    </cfRule>
  </conditionalFormatting>
  <conditionalFormatting sqref="P200">
    <cfRule type="expression" dxfId="5008" priority="127">
      <formula>$W200&gt;0</formula>
    </cfRule>
  </conditionalFormatting>
  <conditionalFormatting sqref="N202">
    <cfRule type="expression" dxfId="5007" priority="122" stopIfTrue="1">
      <formula>$D$184="- Select EU funder -"</formula>
    </cfRule>
  </conditionalFormatting>
  <conditionalFormatting sqref="N202">
    <cfRule type="notContainsBlanks" dxfId="5006" priority="123" stopIfTrue="1">
      <formula>LEN(TRIM(N202))&gt;0</formula>
    </cfRule>
  </conditionalFormatting>
  <conditionalFormatting sqref="N202">
    <cfRule type="expression" dxfId="5005" priority="124">
      <formula>$W202&gt;0</formula>
    </cfRule>
  </conditionalFormatting>
  <conditionalFormatting sqref="P202">
    <cfRule type="expression" dxfId="5004" priority="119" stopIfTrue="1">
      <formula>$D$184="- Select EU funder -"</formula>
    </cfRule>
  </conditionalFormatting>
  <conditionalFormatting sqref="P202">
    <cfRule type="containsText" dxfId="5003" priority="120" stopIfTrue="1" operator="containsText" text="WP">
      <formula>NOT(ISERROR(SEARCH("WP",P202)))</formula>
    </cfRule>
  </conditionalFormatting>
  <conditionalFormatting sqref="P202">
    <cfRule type="expression" dxfId="5002" priority="121">
      <formula>$W202&gt;0</formula>
    </cfRule>
  </conditionalFormatting>
  <conditionalFormatting sqref="N204">
    <cfRule type="expression" dxfId="5001" priority="116" stopIfTrue="1">
      <formula>$D$184="- Select EU funder -"</formula>
    </cfRule>
  </conditionalFormatting>
  <conditionalFormatting sqref="N204">
    <cfRule type="notContainsBlanks" dxfId="5000" priority="117" stopIfTrue="1">
      <formula>LEN(TRIM(N204))&gt;0</formula>
    </cfRule>
  </conditionalFormatting>
  <conditionalFormatting sqref="N204">
    <cfRule type="expression" dxfId="4999" priority="118">
      <formula>$W204&gt;0</formula>
    </cfRule>
  </conditionalFormatting>
  <conditionalFormatting sqref="P204">
    <cfRule type="expression" dxfId="4998" priority="113" stopIfTrue="1">
      <formula>$D$184="- Select EU funder -"</formula>
    </cfRule>
  </conditionalFormatting>
  <conditionalFormatting sqref="P204">
    <cfRule type="containsText" dxfId="4997" priority="114" stopIfTrue="1" operator="containsText" text="WP">
      <formula>NOT(ISERROR(SEARCH("WP",P204)))</formula>
    </cfRule>
  </conditionalFormatting>
  <conditionalFormatting sqref="P204">
    <cfRule type="expression" dxfId="4996" priority="115">
      <formula>$W204&gt;0</formula>
    </cfRule>
  </conditionalFormatting>
  <conditionalFormatting sqref="N206">
    <cfRule type="expression" dxfId="4995" priority="110" stopIfTrue="1">
      <formula>$D$184="- Select EU funder -"</formula>
    </cfRule>
  </conditionalFormatting>
  <conditionalFormatting sqref="N206">
    <cfRule type="notContainsBlanks" dxfId="4994" priority="111" stopIfTrue="1">
      <formula>LEN(TRIM(N206))&gt;0</formula>
    </cfRule>
  </conditionalFormatting>
  <conditionalFormatting sqref="N206">
    <cfRule type="expression" dxfId="4993" priority="112">
      <formula>$W206&gt;0</formula>
    </cfRule>
  </conditionalFormatting>
  <conditionalFormatting sqref="P206">
    <cfRule type="expression" dxfId="4992" priority="107" stopIfTrue="1">
      <formula>$D$184="- Select EU funder -"</formula>
    </cfRule>
  </conditionalFormatting>
  <conditionalFormatting sqref="P206">
    <cfRule type="containsText" dxfId="4991" priority="108" stopIfTrue="1" operator="containsText" text="WP">
      <formula>NOT(ISERROR(SEARCH("WP",P206)))</formula>
    </cfRule>
  </conditionalFormatting>
  <conditionalFormatting sqref="P206">
    <cfRule type="expression" dxfId="4990" priority="109">
      <formula>$W206&gt;0</formula>
    </cfRule>
  </conditionalFormatting>
  <conditionalFormatting sqref="N208">
    <cfRule type="expression" dxfId="4989" priority="104" stopIfTrue="1">
      <formula>$D$184="- Select EU funder -"</formula>
    </cfRule>
  </conditionalFormatting>
  <conditionalFormatting sqref="N208">
    <cfRule type="notContainsBlanks" dxfId="4988" priority="105" stopIfTrue="1">
      <formula>LEN(TRIM(N208))&gt;0</formula>
    </cfRule>
  </conditionalFormatting>
  <conditionalFormatting sqref="N208">
    <cfRule type="expression" dxfId="4987" priority="106">
      <formula>$W208&gt;0</formula>
    </cfRule>
  </conditionalFormatting>
  <conditionalFormatting sqref="P208">
    <cfRule type="expression" dxfId="4986" priority="101" stopIfTrue="1">
      <formula>$D$184="- Select EU funder -"</formula>
    </cfRule>
  </conditionalFormatting>
  <conditionalFormatting sqref="P208">
    <cfRule type="containsText" dxfId="4985" priority="102" stopIfTrue="1" operator="containsText" text="WP">
      <formula>NOT(ISERROR(SEARCH("WP",P208)))</formula>
    </cfRule>
  </conditionalFormatting>
  <conditionalFormatting sqref="P208">
    <cfRule type="expression" dxfId="4984" priority="103">
      <formula>$W208&gt;0</formula>
    </cfRule>
  </conditionalFormatting>
  <conditionalFormatting sqref="N210">
    <cfRule type="expression" dxfId="4983" priority="98" stopIfTrue="1">
      <formula>$D$184="- Select EU funder -"</formula>
    </cfRule>
  </conditionalFormatting>
  <conditionalFormatting sqref="N210">
    <cfRule type="notContainsBlanks" dxfId="4982" priority="99" stopIfTrue="1">
      <formula>LEN(TRIM(N210))&gt;0</formula>
    </cfRule>
  </conditionalFormatting>
  <conditionalFormatting sqref="N210">
    <cfRule type="expression" dxfId="4981" priority="100">
      <formula>$W210&gt;0</formula>
    </cfRule>
  </conditionalFormatting>
  <conditionalFormatting sqref="P210">
    <cfRule type="expression" dxfId="4980" priority="95" stopIfTrue="1">
      <formula>$D$184="- Select EU funder -"</formula>
    </cfRule>
  </conditionalFormatting>
  <conditionalFormatting sqref="P210">
    <cfRule type="containsText" dxfId="4979" priority="96" stopIfTrue="1" operator="containsText" text="WP">
      <formula>NOT(ISERROR(SEARCH("WP",P210)))</formula>
    </cfRule>
  </conditionalFormatting>
  <conditionalFormatting sqref="P210">
    <cfRule type="expression" dxfId="4978" priority="97">
      <formula>$W210&gt;0</formula>
    </cfRule>
  </conditionalFormatting>
  <conditionalFormatting sqref="N212">
    <cfRule type="expression" dxfId="4977" priority="92" stopIfTrue="1">
      <formula>$D$184="- Select EU funder -"</formula>
    </cfRule>
  </conditionalFormatting>
  <conditionalFormatting sqref="N212">
    <cfRule type="notContainsBlanks" dxfId="4976" priority="93" stopIfTrue="1">
      <formula>LEN(TRIM(N212))&gt;0</formula>
    </cfRule>
  </conditionalFormatting>
  <conditionalFormatting sqref="N212">
    <cfRule type="expression" dxfId="4975" priority="94">
      <formula>$W212&gt;0</formula>
    </cfRule>
  </conditionalFormatting>
  <conditionalFormatting sqref="P212">
    <cfRule type="expression" dxfId="4974" priority="89" stopIfTrue="1">
      <formula>$D$184="- Select EU funder -"</formula>
    </cfRule>
  </conditionalFormatting>
  <conditionalFormatting sqref="P212">
    <cfRule type="containsText" dxfId="4973" priority="90" stopIfTrue="1" operator="containsText" text="WP">
      <formula>NOT(ISERROR(SEARCH("WP",P212)))</formula>
    </cfRule>
  </conditionalFormatting>
  <conditionalFormatting sqref="P212">
    <cfRule type="expression" dxfId="4972" priority="91">
      <formula>$W212&gt;0</formula>
    </cfRule>
  </conditionalFormatting>
  <conditionalFormatting sqref="F221">
    <cfRule type="expression" dxfId="4971" priority="87" stopIfTrue="1">
      <formula>$D221="Select or Enter US federal funder"</formula>
    </cfRule>
  </conditionalFormatting>
  <conditionalFormatting sqref="V221">
    <cfRule type="expression" dxfId="4970" priority="83" stopIfTrue="1">
      <formula>$Z$261&lt;21</formula>
    </cfRule>
  </conditionalFormatting>
  <conditionalFormatting sqref="R221">
    <cfRule type="expression" dxfId="4969" priority="84" stopIfTrue="1">
      <formula>$D221="Select or Enter US federal funder"</formula>
    </cfRule>
  </conditionalFormatting>
  <conditionalFormatting sqref="V221">
    <cfRule type="expression" dxfId="4968" priority="85" stopIfTrue="1">
      <formula>$D221="Select or Enter US federal funder"</formula>
    </cfRule>
  </conditionalFormatting>
  <conditionalFormatting sqref="F234">
    <cfRule type="expression" dxfId="4967" priority="88" stopIfTrue="1">
      <formula>$D234="Select or Enter Other funder"</formula>
    </cfRule>
  </conditionalFormatting>
  <conditionalFormatting sqref="N234">
    <cfRule type="expression" dxfId="4966" priority="80" stopIfTrue="1">
      <formula>$D234="Select or Enter Other funder"</formula>
    </cfRule>
  </conditionalFormatting>
  <conditionalFormatting sqref="N234">
    <cfRule type="notContainsBlanks" dxfId="4965" priority="81" stopIfTrue="1">
      <formula>LEN(TRIM(N234))&gt;0</formula>
    </cfRule>
  </conditionalFormatting>
  <conditionalFormatting sqref="N234">
    <cfRule type="expression" dxfId="4964" priority="82">
      <formula>$W234&gt;0</formula>
    </cfRule>
  </conditionalFormatting>
  <conditionalFormatting sqref="V234">
    <cfRule type="expression" dxfId="4963" priority="77" stopIfTrue="1">
      <formula>$Z$261&lt;21</formula>
    </cfRule>
  </conditionalFormatting>
  <conditionalFormatting sqref="R234">
    <cfRule type="expression" dxfId="4962" priority="78" stopIfTrue="1">
      <formula>$D234="Select or Enter Other funder"</formula>
    </cfRule>
  </conditionalFormatting>
  <conditionalFormatting sqref="V234">
    <cfRule type="expression" dxfId="4961" priority="79" stopIfTrue="1">
      <formula>$D234="Select or Enter Other funder"</formula>
    </cfRule>
  </conditionalFormatting>
  <conditionalFormatting sqref="V247">
    <cfRule type="expression" dxfId="4960" priority="74" stopIfTrue="1">
      <formula>$Z$261&lt;21</formula>
    </cfRule>
  </conditionalFormatting>
  <conditionalFormatting sqref="R247:U247">
    <cfRule type="expression" dxfId="4959" priority="75" stopIfTrue="1">
      <formula>$N247="- Select work type -"</formula>
    </cfRule>
  </conditionalFormatting>
  <conditionalFormatting sqref="V247">
    <cfRule type="expression" dxfId="4958" priority="76" stopIfTrue="1">
      <formula>$N247="- Select work type -"</formula>
    </cfRule>
  </conditionalFormatting>
  <conditionalFormatting sqref="V249">
    <cfRule type="expression" dxfId="4957" priority="71" stopIfTrue="1">
      <formula>$Z$261&lt;21</formula>
    </cfRule>
  </conditionalFormatting>
  <conditionalFormatting sqref="R249:U249">
    <cfRule type="expression" dxfId="4956" priority="72" stopIfTrue="1">
      <formula>$N249="- Select work type -"</formula>
    </cfRule>
  </conditionalFormatting>
  <conditionalFormatting sqref="V249">
    <cfRule type="expression" dxfId="4955" priority="73" stopIfTrue="1">
      <formula>$N249="- Select work type -"</formula>
    </cfRule>
  </conditionalFormatting>
  <conditionalFormatting sqref="V251">
    <cfRule type="expression" dxfId="4954" priority="68" stopIfTrue="1">
      <formula>$Z$261&lt;21</formula>
    </cfRule>
  </conditionalFormatting>
  <conditionalFormatting sqref="R251:U251">
    <cfRule type="expression" dxfId="4953" priority="69" stopIfTrue="1">
      <formula>$N251="- Select work type -"</formula>
    </cfRule>
  </conditionalFormatting>
  <conditionalFormatting sqref="V251">
    <cfRule type="expression" dxfId="4952" priority="70" stopIfTrue="1">
      <formula>$N251="- Select work type -"</formula>
    </cfRule>
  </conditionalFormatting>
  <conditionalFormatting sqref="H296:W404">
    <cfRule type="containsText" dxfId="4951" priority="66" operator="containsText" text="Select">
      <formula>NOT(ISERROR(SEARCH("Select",H296)))</formula>
    </cfRule>
    <cfRule type="cellIs" dxfId="4950" priority="67" operator="equal">
      <formula>0</formula>
    </cfRule>
  </conditionalFormatting>
  <conditionalFormatting sqref="V26">
    <cfRule type="expression" dxfId="4949" priority="64" stopIfTrue="1">
      <formula>$Z$261&lt;21</formula>
    </cfRule>
  </conditionalFormatting>
  <conditionalFormatting sqref="V26">
    <cfRule type="expression" dxfId="4948" priority="65">
      <formula>N26="- Select type of leave -"</formula>
    </cfRule>
  </conditionalFormatting>
  <conditionalFormatting sqref="N251">
    <cfRule type="containsText" dxfId="4947" priority="808" stopIfTrue="1" operator="containsText" text="Select work type -">
      <formula>NOT(ISERROR(SEARCH("Select work type -",N251)))</formula>
    </cfRule>
  </conditionalFormatting>
  <conditionalFormatting sqref="F225">
    <cfRule type="expression" dxfId="4946" priority="63" stopIfTrue="1">
      <formula>$D225="Select or Enter US federal funder"</formula>
    </cfRule>
  </conditionalFormatting>
  <conditionalFormatting sqref="H221">
    <cfRule type="expression" dxfId="4945" priority="62" stopIfTrue="1">
      <formula>$D221="Select or Enter US federal funder"</formula>
    </cfRule>
  </conditionalFormatting>
  <conditionalFormatting sqref="J221">
    <cfRule type="expression" dxfId="4944" priority="61" stopIfTrue="1">
      <formula>$D221="Select or Enter US federal funder"</formula>
    </cfRule>
  </conditionalFormatting>
  <conditionalFormatting sqref="L221">
    <cfRule type="expression" dxfId="4943" priority="60" stopIfTrue="1">
      <formula>$D221="Select or Enter US federal funder"</formula>
    </cfRule>
  </conditionalFormatting>
  <conditionalFormatting sqref="F223">
    <cfRule type="expression" dxfId="4942" priority="59" stopIfTrue="1">
      <formula>$D223="Select or Enter US federal funder"</formula>
    </cfRule>
  </conditionalFormatting>
  <conditionalFormatting sqref="H223">
    <cfRule type="expression" dxfId="4941" priority="58" stopIfTrue="1">
      <formula>$D223="Select or Enter US federal funder"</formula>
    </cfRule>
  </conditionalFormatting>
  <conditionalFormatting sqref="J223">
    <cfRule type="expression" dxfId="4940" priority="57" stopIfTrue="1">
      <formula>$D223="Select or Enter US federal funder"</formula>
    </cfRule>
  </conditionalFormatting>
  <conditionalFormatting sqref="L223">
    <cfRule type="expression" dxfId="4939" priority="56" stopIfTrue="1">
      <formula>$D223="Select or Enter US federal funder"</formula>
    </cfRule>
  </conditionalFormatting>
  <conditionalFormatting sqref="H225">
    <cfRule type="expression" dxfId="4938" priority="55" stopIfTrue="1">
      <formula>$D225="Select or Enter US federal funder"</formula>
    </cfRule>
  </conditionalFormatting>
  <conditionalFormatting sqref="J225">
    <cfRule type="expression" dxfId="4937" priority="54" stopIfTrue="1">
      <formula>$D225="Select or Enter US federal funder"</formula>
    </cfRule>
  </conditionalFormatting>
  <conditionalFormatting sqref="L225">
    <cfRule type="expression" dxfId="4936" priority="53" stopIfTrue="1">
      <formula>$D225="Select or Enter US federal funder"</formula>
    </cfRule>
  </conditionalFormatting>
  <conditionalFormatting sqref="N221">
    <cfRule type="expression" dxfId="4935" priority="50" stopIfTrue="1">
      <formula>$D221="Select or Enter US federal funder"</formula>
    </cfRule>
  </conditionalFormatting>
  <conditionalFormatting sqref="N221">
    <cfRule type="notContainsBlanks" dxfId="4934" priority="51" stopIfTrue="1">
      <formula>LEN(TRIM(N221))&gt;0</formula>
    </cfRule>
  </conditionalFormatting>
  <conditionalFormatting sqref="N221">
    <cfRule type="expression" dxfId="4933" priority="52">
      <formula>$W221&gt;0</formula>
    </cfRule>
  </conditionalFormatting>
  <conditionalFormatting sqref="N223">
    <cfRule type="expression" dxfId="4932" priority="47" stopIfTrue="1">
      <formula>$D223="Select or Enter US federal funder"</formula>
    </cfRule>
  </conditionalFormatting>
  <conditionalFormatting sqref="N223">
    <cfRule type="notContainsBlanks" dxfId="4931" priority="48" stopIfTrue="1">
      <formula>LEN(TRIM(N223))&gt;0</formula>
    </cfRule>
  </conditionalFormatting>
  <conditionalFormatting sqref="N223">
    <cfRule type="expression" dxfId="4930" priority="49">
      <formula>$W223&gt;0</formula>
    </cfRule>
  </conditionalFormatting>
  <conditionalFormatting sqref="N225">
    <cfRule type="expression" dxfId="4929" priority="44" stopIfTrue="1">
      <formula>$D225="Select or Enter US federal funder"</formula>
    </cfRule>
  </conditionalFormatting>
  <conditionalFormatting sqref="N225">
    <cfRule type="notContainsBlanks" dxfId="4928" priority="45" stopIfTrue="1">
      <formula>LEN(TRIM(N225))&gt;0</formula>
    </cfRule>
  </conditionalFormatting>
  <conditionalFormatting sqref="N225">
    <cfRule type="expression" dxfId="4927" priority="46">
      <formula>$W225&gt;0</formula>
    </cfRule>
  </conditionalFormatting>
  <conditionalFormatting sqref="S221:U221">
    <cfRule type="expression" dxfId="4926" priority="43" stopIfTrue="1">
      <formula>$D221="Select or Enter US federal funder"</formula>
    </cfRule>
  </conditionalFormatting>
  <conditionalFormatting sqref="R223:U223">
    <cfRule type="expression" dxfId="4925" priority="42" stopIfTrue="1">
      <formula>$D223="Select or Enter US federal funder"</formula>
    </cfRule>
  </conditionalFormatting>
  <conditionalFormatting sqref="R225:U225">
    <cfRule type="expression" dxfId="4924" priority="41" stopIfTrue="1">
      <formula>$D225="Select or Enter US federal funder"</formula>
    </cfRule>
  </conditionalFormatting>
  <conditionalFormatting sqref="V223">
    <cfRule type="expression" dxfId="4923" priority="39" stopIfTrue="1">
      <formula>$Z$261&lt;21</formula>
    </cfRule>
  </conditionalFormatting>
  <conditionalFormatting sqref="V223">
    <cfRule type="expression" dxfId="4922" priority="40" stopIfTrue="1">
      <formula>$D223="Select or Enter US federal funder"</formula>
    </cfRule>
  </conditionalFormatting>
  <conditionalFormatting sqref="V225">
    <cfRule type="expression" dxfId="4921" priority="37" stopIfTrue="1">
      <formula>$Z$261&lt;21</formula>
    </cfRule>
  </conditionalFormatting>
  <conditionalFormatting sqref="V225">
    <cfRule type="expression" dxfId="4920" priority="38" stopIfTrue="1">
      <formula>$D225="Select or Enter US federal funder"</formula>
    </cfRule>
  </conditionalFormatting>
  <conditionalFormatting sqref="D236">
    <cfRule type="containsText" dxfId="4919" priority="36" stopIfTrue="1" operator="containsText" text="Select or Enter other funder">
      <formula>NOT(ISERROR(SEARCH("Select or Enter other funder",D236)))</formula>
    </cfRule>
  </conditionalFormatting>
  <conditionalFormatting sqref="D234">
    <cfRule type="containsText" dxfId="4918" priority="35" stopIfTrue="1" operator="containsText" text="Select or Enter other funder">
      <formula>NOT(ISERROR(SEARCH("Select or Enter other funder",D234)))</formula>
    </cfRule>
  </conditionalFormatting>
  <conditionalFormatting sqref="H234">
    <cfRule type="expression" dxfId="4917" priority="34" stopIfTrue="1">
      <formula>$D234="Select or Enter Other funder"</formula>
    </cfRule>
  </conditionalFormatting>
  <conditionalFormatting sqref="J234">
    <cfRule type="expression" dxfId="4916" priority="33" stopIfTrue="1">
      <formula>$D234="Select or Enter Other funder"</formula>
    </cfRule>
  </conditionalFormatting>
  <conditionalFormatting sqref="L234">
    <cfRule type="expression" dxfId="4915" priority="32" stopIfTrue="1">
      <formula>$D234="Select or Enter Other funder"</formula>
    </cfRule>
  </conditionalFormatting>
  <conditionalFormatting sqref="F236">
    <cfRule type="expression" dxfId="4914" priority="31" stopIfTrue="1">
      <formula>$D236="Select or Enter Other funder"</formula>
    </cfRule>
  </conditionalFormatting>
  <conditionalFormatting sqref="H236">
    <cfRule type="expression" dxfId="4913" priority="30" stopIfTrue="1">
      <formula>$D236="Select or Enter Other funder"</formula>
    </cfRule>
  </conditionalFormatting>
  <conditionalFormatting sqref="J236">
    <cfRule type="expression" dxfId="4912" priority="29" stopIfTrue="1">
      <formula>$D236="Select or Enter Other funder"</formula>
    </cfRule>
  </conditionalFormatting>
  <conditionalFormatting sqref="L236">
    <cfRule type="expression" dxfId="4911" priority="28" stopIfTrue="1">
      <formula>$D236="Select or Enter Other funder"</formula>
    </cfRule>
  </conditionalFormatting>
  <conditionalFormatting sqref="F238">
    <cfRule type="expression" dxfId="4910" priority="27" stopIfTrue="1">
      <formula>$D238="Select or Enter Other funder"</formula>
    </cfRule>
  </conditionalFormatting>
  <conditionalFormatting sqref="H238">
    <cfRule type="expression" dxfId="4909" priority="26" stopIfTrue="1">
      <formula>$D238="Select or Enter Other funder"</formula>
    </cfRule>
  </conditionalFormatting>
  <conditionalFormatting sqref="J238">
    <cfRule type="expression" dxfId="4908" priority="25" stopIfTrue="1">
      <formula>$D238="Select or Enter Other funder"</formula>
    </cfRule>
  </conditionalFormatting>
  <conditionalFormatting sqref="L238">
    <cfRule type="expression" dxfId="4907" priority="24" stopIfTrue="1">
      <formula>$D238="Select or Enter Other funder"</formula>
    </cfRule>
  </conditionalFormatting>
  <conditionalFormatting sqref="N236">
    <cfRule type="expression" dxfId="4906" priority="21" stopIfTrue="1">
      <formula>$D236="Select or Enter Other funder"</formula>
    </cfRule>
  </conditionalFormatting>
  <conditionalFormatting sqref="N236">
    <cfRule type="notContainsBlanks" dxfId="4905" priority="22" stopIfTrue="1">
      <formula>LEN(TRIM(N236))&gt;0</formula>
    </cfRule>
  </conditionalFormatting>
  <conditionalFormatting sqref="N236">
    <cfRule type="expression" dxfId="4904" priority="23">
      <formula>$W236&gt;0</formula>
    </cfRule>
  </conditionalFormatting>
  <conditionalFormatting sqref="N238">
    <cfRule type="expression" dxfId="4903" priority="18" stopIfTrue="1">
      <formula>$D238="Select or Enter Other funder"</formula>
    </cfRule>
  </conditionalFormatting>
  <conditionalFormatting sqref="N238">
    <cfRule type="notContainsBlanks" dxfId="4902" priority="19" stopIfTrue="1">
      <formula>LEN(TRIM(N238))&gt;0</formula>
    </cfRule>
  </conditionalFormatting>
  <conditionalFormatting sqref="N238">
    <cfRule type="expression" dxfId="4901" priority="20">
      <formula>$W238&gt;0</formula>
    </cfRule>
  </conditionalFormatting>
  <conditionalFormatting sqref="S234">
    <cfRule type="expression" dxfId="4900" priority="17" stopIfTrue="1">
      <formula>$D234="Select or Enter Other funder"</formula>
    </cfRule>
  </conditionalFormatting>
  <conditionalFormatting sqref="T234">
    <cfRule type="expression" dxfId="4899" priority="16" stopIfTrue="1">
      <formula>$D234="Select or Enter Other funder"</formula>
    </cfRule>
  </conditionalFormatting>
  <conditionalFormatting sqref="U234">
    <cfRule type="expression" dxfId="4898" priority="15" stopIfTrue="1">
      <formula>$D234="Select or Enter Other funder"</formula>
    </cfRule>
  </conditionalFormatting>
  <conditionalFormatting sqref="U236">
    <cfRule type="expression" dxfId="4897" priority="14" stopIfTrue="1">
      <formula>$D236="Select or Enter Other funder"</formula>
    </cfRule>
  </conditionalFormatting>
  <conditionalFormatting sqref="T236">
    <cfRule type="expression" dxfId="4896" priority="13" stopIfTrue="1">
      <formula>$D236="Select or Enter Other funder"</formula>
    </cfRule>
  </conditionalFormatting>
  <conditionalFormatting sqref="S236">
    <cfRule type="expression" dxfId="4895" priority="12" stopIfTrue="1">
      <formula>$D236="Select or Enter Other funder"</formula>
    </cfRule>
  </conditionalFormatting>
  <conditionalFormatting sqref="R236">
    <cfRule type="expression" dxfId="4894" priority="11" stopIfTrue="1">
      <formula>$D236="Select or Enter Other funder"</formula>
    </cfRule>
  </conditionalFormatting>
  <conditionalFormatting sqref="R238">
    <cfRule type="expression" dxfId="4893" priority="10" stopIfTrue="1">
      <formula>$D238="Select or Enter Other funder"</formula>
    </cfRule>
  </conditionalFormatting>
  <conditionalFormatting sqref="S238">
    <cfRule type="expression" dxfId="4892" priority="9" stopIfTrue="1">
      <formula>$D238="Select or Enter Other funder"</formula>
    </cfRule>
  </conditionalFormatting>
  <conditionalFormatting sqref="T238">
    <cfRule type="expression" dxfId="4891" priority="8" stopIfTrue="1">
      <formula>$D238="Select or Enter Other funder"</formula>
    </cfRule>
  </conditionalFormatting>
  <conditionalFormatting sqref="U238">
    <cfRule type="expression" dxfId="4890" priority="7" stopIfTrue="1">
      <formula>$D238="Select or Enter Other funder"</formula>
    </cfRule>
  </conditionalFormatting>
  <conditionalFormatting sqref="V236">
    <cfRule type="expression" dxfId="4889" priority="5" stopIfTrue="1">
      <formula>$Z$261&lt;21</formula>
    </cfRule>
  </conditionalFormatting>
  <conditionalFormatting sqref="V236">
    <cfRule type="expression" dxfId="4888" priority="6" stopIfTrue="1">
      <formula>$D236="Select or Enter Other funder"</formula>
    </cfRule>
  </conditionalFormatting>
  <conditionalFormatting sqref="V238">
    <cfRule type="expression" dxfId="4887" priority="3" stopIfTrue="1">
      <formula>$Z$261&lt;21</formula>
    </cfRule>
  </conditionalFormatting>
  <conditionalFormatting sqref="V238">
    <cfRule type="expression" dxfId="4886" priority="4" stopIfTrue="1">
      <formula>$D238="Select or Enter Other funder"</formula>
    </cfRule>
  </conditionalFormatting>
  <conditionalFormatting sqref="N249">
    <cfRule type="containsText" dxfId="4885" priority="2" stopIfTrue="1" operator="containsText" text="Select work type -">
      <formula>NOT(ISERROR(SEARCH("Select work type -",N249)))</formula>
    </cfRule>
  </conditionalFormatting>
  <conditionalFormatting sqref="N247">
    <cfRule type="containsText" dxfId="4884" priority="1" stopIfTrue="1" operator="containsText" text="Select work type -">
      <formula>NOT(ISERROR(SEARCH("Select work type -",N247)))</formula>
    </cfRule>
  </conditionalFormatting>
  <dataValidations count="6">
    <dataValidation type="list" allowBlank="1" showInputMessage="1" showErrorMessage="1" sqref="P37 P39 P41 P43 P45 P49 P51 P53 P55 P59 P61 P63 P65 P47 P57 P69 P71 P73 P75 P67 P79 P81 P83 P85 P77">
      <formula1>TASK</formula1>
    </dataValidation>
    <dataValidation type="list" allowBlank="1" showInputMessage="1" sqref="J11">
      <formula1>Year</formula1>
    </dataValidation>
    <dataValidation type="list" allowBlank="1" showInputMessage="1" showErrorMessage="1" sqref="N249 N251 N247">
      <formula1>NON_PROJECT_WORK</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6 N28 N24">
      <formula1>LEAVE</formula1>
    </dataValidation>
    <dataValidation type="list" allowBlank="1" showInputMessage="1" sqref="D11:E11">
      <formula1>Month</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06"/>
  <sheetViews>
    <sheetView showGridLines="0" showRowColHeaders="0" showRuler="0" zoomScale="68" zoomScaleNormal="100" zoomScalePageLayoutView="87" workbookViewId="0">
      <selection activeCell="J11" sqref="J11"/>
    </sheetView>
  </sheetViews>
  <sheetFormatPr defaultColWidth="4.5" defaultRowHeight="24" customHeight="1" outlineLevelRow="2"/>
  <cols>
    <col min="1" max="1" width="3.625" style="9" customWidth="1"/>
    <col min="2" max="2" width="20" style="13" customWidth="1"/>
    <col min="3" max="3" width="1.125" style="13" customWidth="1"/>
    <col min="4" max="4" width="23.5" style="13" customWidth="1"/>
    <col min="5" max="5" width="1.125" style="13" customWidth="1"/>
    <col min="6" max="6" width="23.125" style="13" customWidth="1"/>
    <col min="7" max="7" width="0.875" style="13" customWidth="1"/>
    <col min="8" max="8" width="17" style="13" customWidth="1"/>
    <col min="9" max="9" width="0.875" style="13" customWidth="1"/>
    <col min="10" max="10" width="12.625" style="13" customWidth="1"/>
    <col min="11" max="11" width="1" style="13" customWidth="1"/>
    <col min="12" max="12" width="15.375" style="13" customWidth="1"/>
    <col min="13" max="13" width="2.125" style="13" customWidth="1"/>
    <col min="14" max="14" width="24.375" style="22" customWidth="1"/>
    <col min="15" max="15" width="2.125" style="13" customWidth="1"/>
    <col min="16" max="16" width="16.625" style="13" customWidth="1"/>
    <col min="17" max="17" width="11.875" style="25" customWidth="1"/>
    <col min="18" max="18" width="11.125" style="13" customWidth="1"/>
    <col min="19" max="22" width="12" style="13" customWidth="1"/>
    <col min="23" max="23" width="14.875" style="13" customWidth="1"/>
    <col min="24" max="24" width="3.625" style="9" customWidth="1"/>
    <col min="25" max="25" width="36.375" style="44" customWidth="1"/>
    <col min="26" max="26" width="13.875" style="13" customWidth="1"/>
    <col min="27" max="27" width="76.625" style="13" customWidth="1"/>
    <col min="28" max="49" width="5.375" style="13" customWidth="1"/>
    <col min="50" max="50" width="10" style="13" customWidth="1"/>
    <col min="51" max="51" width="22.375" style="9" customWidth="1"/>
    <col min="52" max="52" width="19.375" style="9" customWidth="1"/>
    <col min="53" max="53" width="7.375" style="9" customWidth="1"/>
    <col min="54" max="54" width="29.5" style="13" customWidth="1"/>
    <col min="55" max="16384" width="4.5" style="13"/>
  </cols>
  <sheetData>
    <row r="1" spans="1:57" ht="24.95" customHeight="1">
      <c r="A1" s="187"/>
      <c r="B1" s="187"/>
      <c r="C1" s="187"/>
      <c r="D1" s="187"/>
      <c r="E1" s="187"/>
      <c r="F1" s="187"/>
      <c r="G1" s="187"/>
      <c r="H1" s="187"/>
      <c r="I1" s="187"/>
      <c r="J1" s="187"/>
      <c r="K1" s="187"/>
      <c r="L1" s="187"/>
      <c r="M1" s="187"/>
      <c r="N1" s="188"/>
      <c r="O1" s="187"/>
      <c r="P1" s="187"/>
      <c r="Q1" s="189"/>
      <c r="R1" s="187"/>
      <c r="S1" s="187"/>
      <c r="T1" s="187"/>
      <c r="U1" s="187"/>
      <c r="V1" s="187"/>
      <c r="W1" s="187"/>
      <c r="X1" s="187"/>
      <c r="Y1" s="190"/>
      <c r="Z1" s="187"/>
      <c r="AA1" s="187"/>
      <c r="AB1" s="187"/>
      <c r="AC1" s="187"/>
      <c r="AD1" s="187"/>
      <c r="AE1" s="187"/>
      <c r="AF1" s="187"/>
      <c r="AG1" s="187"/>
      <c r="AH1" s="187"/>
      <c r="AI1" s="187"/>
      <c r="AJ1" s="187"/>
      <c r="AK1" s="187"/>
      <c r="AL1" s="187"/>
      <c r="AM1" s="187"/>
      <c r="AN1" s="187"/>
      <c r="AO1" s="187"/>
      <c r="AP1" s="187"/>
      <c r="AQ1" s="187"/>
      <c r="AR1" s="187"/>
      <c r="AS1" s="187"/>
      <c r="AT1" s="187"/>
      <c r="AU1" s="187"/>
      <c r="AV1" s="187"/>
      <c r="AW1" s="187"/>
      <c r="AX1" s="187"/>
      <c r="AY1" s="187"/>
      <c r="AZ1" s="187"/>
      <c r="BA1" s="187"/>
      <c r="BB1" s="191"/>
      <c r="BC1" s="191"/>
      <c r="BD1" s="191"/>
      <c r="BE1" s="191"/>
    </row>
    <row r="2" spans="1:57" s="6" customFormat="1" ht="90.95" customHeight="1">
      <c r="A2" s="5"/>
      <c r="B2" s="4"/>
      <c r="C2" s="4"/>
      <c r="D2" s="4"/>
      <c r="E2" s="4"/>
      <c r="F2" s="276" t="s">
        <v>116</v>
      </c>
      <c r="G2" s="276"/>
      <c r="H2" s="276"/>
      <c r="I2" s="276"/>
      <c r="J2" s="276"/>
      <c r="K2" s="276"/>
      <c r="L2" s="276"/>
      <c r="M2" s="276"/>
      <c r="N2" s="276"/>
      <c r="O2" s="276"/>
      <c r="P2" s="276"/>
      <c r="Q2" s="276"/>
      <c r="R2" s="276"/>
      <c r="S2" s="276"/>
      <c r="T2" s="276"/>
      <c r="U2" s="276"/>
      <c r="V2" s="276"/>
      <c r="W2" s="276"/>
      <c r="X2" s="5"/>
      <c r="Y2" s="7"/>
      <c r="Z2" s="5"/>
      <c r="AA2" s="56"/>
    </row>
    <row r="3" spans="1:57" ht="12" customHeight="1">
      <c r="A3" s="187"/>
      <c r="B3" s="187"/>
      <c r="C3" s="187"/>
      <c r="D3" s="187"/>
      <c r="E3" s="187"/>
      <c r="F3" s="187"/>
      <c r="G3" s="187"/>
      <c r="H3" s="192"/>
      <c r="I3" s="187"/>
      <c r="J3" s="192"/>
      <c r="K3" s="187"/>
      <c r="L3" s="187"/>
      <c r="M3" s="187"/>
      <c r="N3" s="188"/>
      <c r="O3" s="187"/>
      <c r="P3" s="187"/>
      <c r="Q3" s="189"/>
      <c r="R3" s="187"/>
      <c r="S3" s="187"/>
      <c r="T3" s="187"/>
      <c r="U3" s="187"/>
      <c r="V3" s="187"/>
      <c r="W3" s="187"/>
      <c r="X3" s="187"/>
      <c r="Y3" s="190"/>
      <c r="Z3" s="187"/>
      <c r="AA3" s="187"/>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row>
    <row r="4" spans="1:57" ht="56.25" customHeight="1">
      <c r="A4" s="187"/>
      <c r="B4" s="259" t="s">
        <v>117</v>
      </c>
      <c r="C4" s="259"/>
      <c r="D4" s="259"/>
      <c r="E4" s="259"/>
      <c r="F4" s="259"/>
      <c r="G4" s="259"/>
      <c r="H4" s="259"/>
      <c r="I4" s="259"/>
      <c r="J4" s="259"/>
      <c r="K4" s="259"/>
      <c r="L4" s="259"/>
      <c r="M4" s="259"/>
      <c r="N4" s="259"/>
      <c r="O4" s="259"/>
      <c r="P4" s="259"/>
      <c r="Q4" s="259"/>
      <c r="R4" s="259"/>
      <c r="S4" s="259"/>
      <c r="T4" s="259"/>
      <c r="U4" s="259"/>
      <c r="V4" s="259"/>
      <c r="W4" s="259"/>
      <c r="X4" s="187"/>
      <c r="Y4" s="190"/>
      <c r="Z4" s="187"/>
      <c r="AA4" s="187"/>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row>
    <row r="5" spans="1:57" s="9" customFormat="1" ht="10.5" customHeight="1">
      <c r="A5" s="187"/>
      <c r="B5" s="187"/>
      <c r="C5" s="187"/>
      <c r="D5" s="187"/>
      <c r="E5" s="187"/>
      <c r="F5" s="187"/>
      <c r="G5" s="187"/>
      <c r="H5" s="187"/>
      <c r="I5" s="187"/>
      <c r="J5" s="187"/>
      <c r="K5" s="187"/>
      <c r="L5" s="187"/>
      <c r="M5" s="187"/>
      <c r="N5" s="188"/>
      <c r="O5" s="187"/>
      <c r="P5" s="187"/>
      <c r="Q5" s="189"/>
      <c r="R5" s="187"/>
      <c r="S5" s="187"/>
      <c r="T5" s="187"/>
      <c r="U5" s="187"/>
      <c r="V5" s="187"/>
      <c r="W5" s="187"/>
      <c r="X5" s="187"/>
      <c r="Y5" s="190"/>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1:57" s="11" customFormat="1" ht="24" customHeight="1">
      <c r="A6" s="175"/>
      <c r="B6" s="243" t="s">
        <v>80</v>
      </c>
      <c r="C6" s="243"/>
      <c r="D6" s="243"/>
      <c r="E6" s="243"/>
      <c r="F6" s="243"/>
      <c r="G6" s="243"/>
      <c r="H6" s="243"/>
      <c r="I6" s="243"/>
      <c r="J6" s="243"/>
      <c r="K6" s="243"/>
      <c r="L6" s="243"/>
      <c r="M6" s="243"/>
      <c r="N6" s="243"/>
      <c r="O6" s="243"/>
      <c r="P6" s="243"/>
      <c r="Q6" s="23"/>
      <c r="R6" s="12"/>
      <c r="S6" s="12"/>
      <c r="T6" s="12"/>
      <c r="U6" s="12"/>
      <c r="V6" s="12"/>
      <c r="W6" s="12"/>
      <c r="X6" s="175"/>
      <c r="Y6" s="190"/>
      <c r="Z6" s="71"/>
      <c r="AA6" s="193"/>
      <c r="AB6" s="193"/>
      <c r="AC6" s="193"/>
      <c r="AD6" s="193"/>
      <c r="AE6" s="193"/>
      <c r="AF6" s="193"/>
      <c r="AG6" s="193"/>
      <c r="AH6" s="193"/>
      <c r="AI6" s="193"/>
      <c r="AJ6" s="193"/>
      <c r="AK6" s="193"/>
      <c r="AL6" s="193"/>
      <c r="AM6" s="193"/>
      <c r="AN6" s="193"/>
      <c r="AO6" s="193"/>
      <c r="AP6" s="38"/>
      <c r="AQ6" s="193"/>
      <c r="AR6" s="193"/>
      <c r="AS6" s="193"/>
      <c r="AT6" s="193"/>
      <c r="AU6" s="193"/>
      <c r="AV6" s="193"/>
      <c r="AW6" s="193"/>
      <c r="AX6" s="193"/>
      <c r="AY6" s="193"/>
      <c r="AZ6" s="193"/>
      <c r="BA6" s="193"/>
      <c r="BB6" s="193"/>
      <c r="BC6" s="193"/>
      <c r="BD6" s="193"/>
      <c r="BE6" s="193"/>
    </row>
    <row r="7" spans="1:57" s="9" customFormat="1" ht="9.9499999999999993" customHeight="1">
      <c r="A7" s="187"/>
      <c r="B7" s="187"/>
      <c r="C7" s="187"/>
      <c r="D7" s="187"/>
      <c r="E7" s="187"/>
      <c r="F7" s="187"/>
      <c r="G7" s="187"/>
      <c r="H7" s="187"/>
      <c r="I7" s="187"/>
      <c r="J7" s="187"/>
      <c r="K7" s="187"/>
      <c r="L7" s="187"/>
      <c r="M7" s="187"/>
      <c r="N7" s="188"/>
      <c r="O7" s="187"/>
      <c r="P7" s="187"/>
      <c r="Q7" s="189"/>
      <c r="R7" s="187"/>
      <c r="S7" s="187"/>
      <c r="T7" s="187"/>
      <c r="U7" s="187"/>
      <c r="V7" s="187"/>
      <c r="W7" s="187"/>
      <c r="X7" s="187"/>
      <c r="Y7" s="193"/>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row>
    <row r="8" spans="1:57" s="9" customFormat="1" ht="23.25" customHeight="1">
      <c r="A8" s="187"/>
      <c r="B8" s="277" t="s">
        <v>118</v>
      </c>
      <c r="C8" s="277"/>
      <c r="D8" s="277"/>
      <c r="E8" s="277"/>
      <c r="F8" s="277"/>
      <c r="G8" s="277"/>
      <c r="H8" s="277"/>
      <c r="I8" s="277"/>
      <c r="J8" s="277"/>
      <c r="K8" s="277"/>
      <c r="L8" s="277"/>
      <c r="M8" s="277"/>
      <c r="N8" s="277"/>
      <c r="O8" s="277"/>
      <c r="P8" s="277"/>
      <c r="Q8" s="277"/>
      <c r="R8" s="277"/>
      <c r="S8" s="277"/>
      <c r="T8" s="277"/>
      <c r="U8" s="277"/>
      <c r="V8" s="277"/>
      <c r="W8" s="277"/>
      <c r="X8" s="187"/>
      <c r="Y8" s="193"/>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row>
    <row r="9" spans="1:57" s="9" customFormat="1" ht="9.9499999999999993" customHeight="1">
      <c r="A9" s="187"/>
      <c r="B9" s="187"/>
      <c r="C9" s="187"/>
      <c r="D9" s="187"/>
      <c r="E9" s="187"/>
      <c r="F9" s="187"/>
      <c r="G9" s="187"/>
      <c r="H9" s="187"/>
      <c r="I9" s="187"/>
      <c r="J9" s="187"/>
      <c r="K9" s="187"/>
      <c r="L9" s="187"/>
      <c r="M9" s="187"/>
      <c r="N9" s="188"/>
      <c r="O9" s="187"/>
      <c r="P9" s="187"/>
      <c r="Q9" s="189"/>
      <c r="R9" s="187"/>
      <c r="S9" s="187"/>
      <c r="T9" s="187"/>
      <c r="U9" s="187"/>
      <c r="V9" s="187"/>
      <c r="W9" s="187"/>
      <c r="X9" s="187"/>
      <c r="Y9" s="193"/>
      <c r="Z9" s="187"/>
      <c r="AA9" s="187"/>
      <c r="AB9" s="187"/>
      <c r="AC9" s="187"/>
      <c r="AD9" s="187"/>
      <c r="AE9" s="187"/>
      <c r="AF9" s="187"/>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row>
    <row r="10" spans="1:57" s="9" customFormat="1" ht="20.100000000000001" customHeight="1">
      <c r="A10" s="187"/>
      <c r="B10" s="194"/>
      <c r="C10" s="194"/>
      <c r="D10" s="194"/>
      <c r="E10" s="194"/>
      <c r="F10" s="194"/>
      <c r="G10" s="194"/>
      <c r="H10" s="194"/>
      <c r="I10" s="194"/>
      <c r="J10" s="194"/>
      <c r="K10" s="194"/>
      <c r="L10" s="194"/>
      <c r="M10" s="194"/>
      <c r="N10" s="195"/>
      <c r="O10" s="194"/>
      <c r="P10" s="194"/>
      <c r="Q10" s="196"/>
      <c r="R10" s="194"/>
      <c r="S10" s="194"/>
      <c r="T10" s="194"/>
      <c r="U10" s="194"/>
      <c r="V10" s="194"/>
      <c r="W10" s="194"/>
      <c r="X10" s="187"/>
      <c r="Y10" s="190"/>
      <c r="Z10" s="187"/>
      <c r="AA10" s="187"/>
      <c r="AB10" s="187"/>
      <c r="AC10" s="187"/>
      <c r="AD10" s="187"/>
      <c r="AE10" s="187"/>
      <c r="AF10" s="187"/>
      <c r="AG10" s="187"/>
      <c r="AH10" s="187"/>
      <c r="AI10" s="187"/>
      <c r="AJ10" s="187"/>
      <c r="AK10" s="187"/>
      <c r="AL10" s="187"/>
      <c r="AM10" s="187"/>
      <c r="AN10" s="187"/>
      <c r="AO10" s="187"/>
      <c r="AP10" s="187"/>
      <c r="AQ10" s="187"/>
      <c r="AR10" s="187"/>
      <c r="AS10" s="187"/>
      <c r="AT10" s="187"/>
      <c r="AU10" s="187"/>
      <c r="AV10" s="187"/>
      <c r="AW10" s="187"/>
      <c r="AX10" s="187"/>
      <c r="AY10" s="187"/>
      <c r="AZ10" s="187"/>
      <c r="BA10" s="187"/>
      <c r="BB10" s="187"/>
      <c r="BC10" s="187"/>
      <c r="BD10" s="187"/>
      <c r="BE10" s="187"/>
    </row>
    <row r="11" spans="1:57" s="31" customFormat="1" ht="39" customHeight="1">
      <c r="B11" s="32" t="s">
        <v>119</v>
      </c>
      <c r="C11" s="33"/>
      <c r="D11" s="158" t="str">
        <f>IF('Month 6'!D11="December",  "January", VLOOKUP('Month 6'!D11,List!$B$3:$D$14,3,FALSE))</f>
        <v>January</v>
      </c>
      <c r="E11" s="158"/>
      <c r="F11" s="160"/>
      <c r="G11" s="32"/>
      <c r="H11" s="32" t="s">
        <v>95</v>
      </c>
      <c r="I11" s="33"/>
      <c r="J11" s="157">
        <f>IF('Month 6'!D11="December", 'Month 6'!J11+1, 'Month 6'!J11)</f>
        <v>2023</v>
      </c>
      <c r="K11" s="194"/>
      <c r="L11" s="194"/>
      <c r="M11" s="194"/>
      <c r="N11" s="194"/>
      <c r="O11" s="32"/>
      <c r="P11" s="32"/>
      <c r="Q11" s="32"/>
      <c r="R11" s="194"/>
      <c r="S11" s="194"/>
      <c r="T11" s="194"/>
      <c r="U11" s="194"/>
      <c r="V11" s="194"/>
      <c r="W11" s="194"/>
      <c r="Y11" s="42"/>
      <c r="AA11" s="35"/>
    </row>
    <row r="12" spans="1:57" s="9" customFormat="1" ht="15.95" customHeight="1">
      <c r="A12" s="187"/>
      <c r="B12" s="194"/>
      <c r="C12" s="194"/>
      <c r="D12" s="194"/>
      <c r="E12" s="194"/>
      <c r="F12" s="194"/>
      <c r="G12" s="194"/>
      <c r="H12" s="194"/>
      <c r="I12" s="194"/>
      <c r="J12" s="194"/>
      <c r="K12" s="194"/>
      <c r="L12" s="194"/>
      <c r="M12" s="194"/>
      <c r="N12" s="195"/>
      <c r="O12" s="194"/>
      <c r="P12" s="194"/>
      <c r="Q12" s="196"/>
      <c r="R12" s="194"/>
      <c r="S12" s="194"/>
      <c r="T12" s="194"/>
      <c r="U12" s="194"/>
      <c r="V12" s="194"/>
      <c r="W12" s="194"/>
      <c r="X12" s="187"/>
      <c r="Y12" s="190"/>
      <c r="Z12" s="187"/>
      <c r="AA12" s="35"/>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row>
    <row r="13" spans="1:57" s="9" customFormat="1" ht="45" customHeight="1">
      <c r="A13" s="187"/>
      <c r="B13" s="32" t="s">
        <v>120</v>
      </c>
      <c r="C13" s="33"/>
      <c r="D13" s="159">
        <f>'Employee and project details'!D9</f>
        <v>0</v>
      </c>
      <c r="E13" s="159"/>
      <c r="F13" s="159"/>
      <c r="G13" s="32"/>
      <c r="H13" s="32" t="s">
        <v>121</v>
      </c>
      <c r="I13" s="32"/>
      <c r="J13" s="34">
        <f>'Employee and project details'!D11</f>
        <v>0</v>
      </c>
      <c r="K13" s="194"/>
      <c r="L13" s="32"/>
      <c r="M13" s="32"/>
      <c r="N13" s="194"/>
      <c r="O13" s="194"/>
      <c r="P13" s="194"/>
      <c r="Q13" s="194"/>
      <c r="R13" s="194"/>
      <c r="S13" s="194"/>
      <c r="T13" s="194"/>
      <c r="U13" s="194"/>
      <c r="V13" s="194"/>
      <c r="W13" s="194"/>
      <c r="X13" s="187"/>
      <c r="Y13" s="190"/>
      <c r="Z13" s="187"/>
      <c r="AA13" s="35"/>
      <c r="AB13" s="187"/>
      <c r="AC13" s="187"/>
      <c r="AD13" s="187"/>
      <c r="AE13" s="187"/>
      <c r="AF13" s="187"/>
      <c r="AG13" s="187"/>
      <c r="AH13" s="187"/>
      <c r="AI13" s="187"/>
      <c r="AJ13" s="187"/>
      <c r="AK13" s="187"/>
      <c r="AL13" s="187"/>
      <c r="AM13" s="187"/>
      <c r="AN13" s="187"/>
      <c r="AO13" s="187"/>
      <c r="AP13" s="187"/>
      <c r="AQ13" s="187"/>
      <c r="AR13" s="187"/>
      <c r="AS13" s="187"/>
      <c r="AT13" s="187"/>
      <c r="AU13" s="187"/>
      <c r="AV13" s="187"/>
      <c r="AW13" s="187"/>
      <c r="AX13" s="187"/>
      <c r="AY13" s="187"/>
      <c r="AZ13" s="187"/>
      <c r="BA13" s="187"/>
      <c r="BB13" s="187"/>
      <c r="BC13" s="187"/>
      <c r="BD13" s="187"/>
      <c r="BE13" s="187"/>
    </row>
    <row r="14" spans="1:57" s="9" customFormat="1" ht="15.95" customHeight="1">
      <c r="A14" s="187"/>
      <c r="B14" s="194"/>
      <c r="C14" s="194"/>
      <c r="D14" s="194"/>
      <c r="E14" s="194"/>
      <c r="F14" s="194"/>
      <c r="G14" s="194"/>
      <c r="H14" s="194"/>
      <c r="I14" s="194"/>
      <c r="J14" s="194"/>
      <c r="K14" s="194"/>
      <c r="L14" s="194"/>
      <c r="M14" s="196"/>
      <c r="N14" s="194"/>
      <c r="O14" s="195"/>
      <c r="P14" s="194"/>
      <c r="Q14" s="194"/>
      <c r="R14" s="196"/>
      <c r="S14" s="194"/>
      <c r="T14" s="194"/>
      <c r="U14" s="194"/>
      <c r="V14" s="194"/>
      <c r="W14" s="194"/>
      <c r="X14" s="187"/>
      <c r="Y14" s="190"/>
      <c r="Z14" s="187"/>
      <c r="AA14" s="35"/>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187"/>
      <c r="BA14" s="187"/>
      <c r="BB14" s="187"/>
      <c r="BC14" s="187"/>
      <c r="BD14" s="187"/>
      <c r="BE14" s="187"/>
    </row>
    <row r="15" spans="1:57" s="9" customFormat="1" ht="15.95" customHeight="1">
      <c r="A15" s="187"/>
      <c r="B15" s="194"/>
      <c r="C15" s="194"/>
      <c r="D15" s="194"/>
      <c r="E15" s="194"/>
      <c r="F15" s="194"/>
      <c r="G15" s="194"/>
      <c r="H15" s="194"/>
      <c r="I15" s="194"/>
      <c r="J15" s="194"/>
      <c r="K15" s="194"/>
      <c r="L15" s="194"/>
      <c r="M15" s="194"/>
      <c r="N15" s="194"/>
      <c r="O15" s="195"/>
      <c r="P15" s="194"/>
      <c r="Q15" s="194"/>
      <c r="R15" s="196"/>
      <c r="S15" s="194"/>
      <c r="T15" s="194"/>
      <c r="U15" s="194"/>
      <c r="V15" s="194"/>
      <c r="W15" s="194"/>
      <c r="X15" s="187"/>
      <c r="Y15" s="190"/>
      <c r="Z15" s="187"/>
      <c r="AA15" s="35"/>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row>
    <row r="16" spans="1:57" s="9" customFormat="1" ht="24.95" customHeight="1">
      <c r="A16" s="187"/>
      <c r="B16" s="187"/>
      <c r="C16" s="187"/>
      <c r="D16" s="187"/>
      <c r="E16" s="187"/>
      <c r="F16" s="187"/>
      <c r="G16" s="187"/>
      <c r="H16" s="187"/>
      <c r="I16" s="187"/>
      <c r="J16" s="187"/>
      <c r="K16" s="187"/>
      <c r="L16" s="187"/>
      <c r="M16" s="187"/>
      <c r="N16" s="188"/>
      <c r="O16" s="187"/>
      <c r="P16" s="187"/>
      <c r="Q16" s="189"/>
      <c r="R16" s="187"/>
      <c r="S16" s="187"/>
      <c r="T16" s="187"/>
      <c r="U16" s="187"/>
      <c r="V16" s="187"/>
      <c r="W16" s="187"/>
      <c r="X16" s="187"/>
      <c r="Y16" s="190"/>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187"/>
      <c r="AZ16" s="187"/>
      <c r="BA16" s="187"/>
      <c r="BB16" s="187"/>
      <c r="BC16" s="187"/>
      <c r="BD16" s="187"/>
      <c r="BE16" s="187"/>
    </row>
    <row r="17" spans="1:57" s="11" customFormat="1" ht="42.75" customHeight="1">
      <c r="A17" s="175"/>
      <c r="B17" s="260" t="s">
        <v>122</v>
      </c>
      <c r="C17" s="260"/>
      <c r="D17" s="260"/>
      <c r="E17" s="260"/>
      <c r="F17" s="260"/>
      <c r="G17" s="260"/>
      <c r="H17" s="260"/>
      <c r="I17" s="260"/>
      <c r="J17" s="260"/>
      <c r="K17" s="260"/>
      <c r="L17" s="260"/>
      <c r="M17" s="260"/>
      <c r="N17" s="260"/>
      <c r="O17" s="260"/>
      <c r="P17" s="260"/>
      <c r="Q17" s="37"/>
      <c r="R17" s="259" t="s">
        <v>123</v>
      </c>
      <c r="S17" s="259"/>
      <c r="T17" s="259"/>
      <c r="U17" s="259"/>
      <c r="V17" s="259"/>
      <c r="W17" s="259"/>
      <c r="X17" s="175"/>
      <c r="Y17" s="175"/>
      <c r="Z17" s="175"/>
      <c r="AA17" s="175"/>
      <c r="AB17" s="193"/>
      <c r="AC17" s="193"/>
      <c r="AD17" s="193"/>
      <c r="AE17" s="193"/>
      <c r="AF17" s="193"/>
      <c r="AG17" s="193"/>
      <c r="AH17" s="193"/>
      <c r="AI17" s="193"/>
      <c r="AJ17" s="193"/>
      <c r="AK17" s="193"/>
      <c r="AL17" s="193"/>
      <c r="AM17" s="193"/>
      <c r="AN17" s="193"/>
      <c r="AO17" s="193"/>
      <c r="AP17" s="193"/>
      <c r="AQ17" s="193"/>
      <c r="AR17" s="193"/>
      <c r="AS17" s="193"/>
      <c r="AT17" s="193"/>
      <c r="AU17" s="193"/>
      <c r="AV17" s="193"/>
      <c r="AW17" s="193"/>
      <c r="AX17" s="193"/>
      <c r="AY17" s="193"/>
      <c r="AZ17" s="193"/>
      <c r="BA17" s="193"/>
      <c r="BB17" s="193"/>
      <c r="BC17" s="193"/>
      <c r="BD17" s="193"/>
      <c r="BE17" s="193"/>
    </row>
    <row r="18" spans="1:57" s="9" customFormat="1" ht="10.5" customHeight="1">
      <c r="A18" s="187"/>
      <c r="B18" s="187"/>
      <c r="C18" s="187"/>
      <c r="D18" s="187"/>
      <c r="E18" s="187"/>
      <c r="F18" s="187"/>
      <c r="G18" s="187"/>
      <c r="H18" s="187"/>
      <c r="I18" s="187"/>
      <c r="J18" s="187"/>
      <c r="K18" s="187"/>
      <c r="L18" s="187"/>
      <c r="M18" s="187"/>
      <c r="N18" s="188"/>
      <c r="O18" s="187"/>
      <c r="P18" s="187"/>
      <c r="Q18" s="189"/>
      <c r="R18" s="187"/>
      <c r="S18" s="187"/>
      <c r="T18" s="187"/>
      <c r="U18" s="187"/>
      <c r="V18" s="187"/>
      <c r="W18" s="187"/>
      <c r="X18" s="187"/>
      <c r="Y18" s="190"/>
      <c r="Z18" s="187"/>
      <c r="AA18" s="187"/>
      <c r="AB18" s="187"/>
      <c r="AC18" s="187"/>
      <c r="AD18" s="187"/>
      <c r="AE18" s="187"/>
      <c r="AF18" s="187"/>
      <c r="AG18" s="187"/>
      <c r="AH18" s="187"/>
      <c r="AI18" s="187"/>
      <c r="AJ18" s="187"/>
      <c r="AK18" s="187"/>
      <c r="AL18" s="187"/>
      <c r="AM18" s="187"/>
      <c r="AN18" s="187"/>
      <c r="AO18" s="187"/>
      <c r="AP18" s="187"/>
      <c r="AQ18" s="187"/>
      <c r="AR18" s="187"/>
      <c r="AS18" s="187"/>
      <c r="AT18" s="187"/>
      <c r="AU18" s="187"/>
      <c r="AV18" s="187"/>
      <c r="AW18" s="187"/>
      <c r="AX18" s="187"/>
      <c r="AY18" s="187"/>
      <c r="AZ18" s="187"/>
      <c r="BA18" s="187"/>
      <c r="BB18" s="187"/>
      <c r="BC18" s="187"/>
      <c r="BD18" s="187"/>
      <c r="BE18" s="187"/>
    </row>
    <row r="19" spans="1:57" s="11" customFormat="1" ht="27" customHeight="1">
      <c r="A19" s="175"/>
      <c r="B19" s="243"/>
      <c r="C19" s="243"/>
      <c r="D19" s="243"/>
      <c r="E19" s="243"/>
      <c r="F19" s="243"/>
      <c r="G19" s="243"/>
      <c r="H19" s="243"/>
      <c r="I19" s="243"/>
      <c r="J19" s="243"/>
      <c r="K19" s="243"/>
      <c r="L19" s="243"/>
      <c r="M19" s="243"/>
      <c r="N19" s="243"/>
      <c r="O19" s="243"/>
      <c r="P19" s="243"/>
      <c r="Q19" s="23" t="s">
        <v>124</v>
      </c>
      <c r="R19" s="12">
        <v>1</v>
      </c>
      <c r="S19" s="12">
        <v>2</v>
      </c>
      <c r="T19" s="12">
        <v>3</v>
      </c>
      <c r="U19" s="12">
        <v>4</v>
      </c>
      <c r="V19" s="12">
        <v>5</v>
      </c>
      <c r="W19" s="12" t="s">
        <v>125</v>
      </c>
      <c r="X19" s="175"/>
      <c r="Y19" s="193"/>
      <c r="Z19" s="193"/>
      <c r="AA19" s="193"/>
      <c r="AB19" s="193"/>
      <c r="AC19" s="193"/>
      <c r="AD19" s="193"/>
      <c r="AE19" s="193"/>
      <c r="AF19" s="193"/>
      <c r="AG19" s="193"/>
      <c r="AH19" s="193"/>
      <c r="AI19" s="193"/>
      <c r="AJ19" s="193"/>
      <c r="AK19" s="193"/>
      <c r="AL19" s="193"/>
      <c r="AM19" s="193"/>
      <c r="AN19" s="193"/>
      <c r="AO19" s="193"/>
      <c r="AP19" s="38"/>
      <c r="AQ19" s="193"/>
      <c r="AR19" s="193"/>
      <c r="AS19" s="193"/>
      <c r="AT19" s="193"/>
      <c r="AU19" s="193"/>
      <c r="AV19" s="193"/>
      <c r="AW19" s="193"/>
      <c r="AX19" s="193"/>
      <c r="AY19" s="193"/>
      <c r="AZ19" s="193"/>
      <c r="BA19" s="193"/>
      <c r="BB19" s="193"/>
      <c r="BC19" s="193"/>
      <c r="BD19" s="193"/>
      <c r="BE19" s="193"/>
    </row>
    <row r="20" spans="1:57" s="9" customFormat="1" ht="21.95" customHeight="1">
      <c r="A20" s="187"/>
      <c r="B20" s="187"/>
      <c r="C20" s="187"/>
      <c r="D20" s="187"/>
      <c r="E20" s="187"/>
      <c r="F20" s="187"/>
      <c r="G20" s="187"/>
      <c r="H20" s="187"/>
      <c r="I20" s="187"/>
      <c r="J20" s="187"/>
      <c r="K20" s="187"/>
      <c r="L20" s="187"/>
      <c r="M20" s="187"/>
      <c r="N20" s="188"/>
      <c r="O20" s="187"/>
      <c r="P20" s="187"/>
      <c r="Q20" s="189"/>
      <c r="R20" s="187"/>
      <c r="S20" s="187"/>
      <c r="T20" s="187"/>
      <c r="U20" s="187"/>
      <c r="V20" s="187"/>
      <c r="W20" s="187"/>
      <c r="X20" s="187"/>
      <c r="Y20" s="193"/>
      <c r="Z20" s="187"/>
      <c r="AA20" s="187"/>
      <c r="AB20" s="187"/>
      <c r="AC20" s="187"/>
      <c r="AD20" s="187"/>
      <c r="AE20" s="187"/>
      <c r="AF20" s="187"/>
      <c r="AG20" s="187"/>
      <c r="AH20" s="187"/>
      <c r="AI20" s="187"/>
      <c r="AJ20" s="187"/>
      <c r="AK20" s="187"/>
      <c r="AL20" s="187"/>
      <c r="AM20" s="187"/>
      <c r="AN20" s="187"/>
      <c r="AO20" s="187"/>
      <c r="AP20" s="187"/>
      <c r="AQ20" s="187"/>
      <c r="AR20" s="187"/>
      <c r="AS20" s="187"/>
      <c r="AT20" s="187"/>
      <c r="AU20" s="187"/>
      <c r="AV20" s="187"/>
      <c r="AW20" s="187"/>
      <c r="AX20" s="187"/>
      <c r="AY20" s="187"/>
      <c r="AZ20" s="187"/>
      <c r="BA20" s="187"/>
      <c r="BB20" s="187"/>
      <c r="BC20" s="187"/>
      <c r="BD20" s="187"/>
      <c r="BE20" s="187"/>
    </row>
    <row r="21" spans="1:57" s="9" customFormat="1" ht="33.950000000000003" customHeight="1">
      <c r="A21" s="187"/>
      <c r="B21" s="249" t="s">
        <v>126</v>
      </c>
      <c r="C21" s="179"/>
      <c r="D21" s="197"/>
      <c r="E21" s="197"/>
      <c r="F21" s="197"/>
      <c r="G21" s="197"/>
      <c r="H21" s="197"/>
      <c r="I21" s="197"/>
      <c r="J21" s="197"/>
      <c r="K21" s="197"/>
      <c r="L21" s="197"/>
      <c r="M21" s="197"/>
      <c r="N21" s="185" t="s">
        <v>127</v>
      </c>
      <c r="O21" s="197"/>
      <c r="P21" s="197"/>
      <c r="Q21" s="198" t="s">
        <v>128</v>
      </c>
      <c r="R21" s="199">
        <f>$Z$259</f>
        <v>44927</v>
      </c>
      <c r="S21" s="199">
        <f>DATE(YEAR(R21),MONTH(R21),DAY(R21)+7)</f>
        <v>44934</v>
      </c>
      <c r="T21" s="199">
        <f t="shared" ref="T21:V21" si="0">DATE(YEAR(S21),MONTH(S21),DAY(S21)+7)</f>
        <v>44941</v>
      </c>
      <c r="U21" s="199">
        <f t="shared" si="0"/>
        <v>44948</v>
      </c>
      <c r="V21" s="199">
        <f t="shared" si="0"/>
        <v>44955</v>
      </c>
      <c r="W21" s="179"/>
      <c r="X21" s="187"/>
      <c r="Y21" s="193"/>
      <c r="Z21" s="187"/>
      <c r="AA21" s="187"/>
      <c r="AB21" s="187"/>
      <c r="AC21" s="187"/>
      <c r="AD21" s="187"/>
      <c r="AE21" s="187"/>
      <c r="AF21" s="187"/>
      <c r="AG21" s="187"/>
      <c r="AH21" s="187"/>
      <c r="AI21" s="187"/>
      <c r="AJ21" s="187"/>
      <c r="AK21" s="187"/>
      <c r="AL21" s="187"/>
      <c r="AM21" s="187"/>
      <c r="AN21" s="187"/>
      <c r="AO21" s="187"/>
      <c r="AP21" s="187"/>
      <c r="AQ21" s="187"/>
      <c r="AR21" s="187"/>
      <c r="AS21" s="187"/>
      <c r="AT21" s="187"/>
      <c r="AU21" s="187"/>
      <c r="AV21" s="187"/>
      <c r="AW21" s="187"/>
      <c r="AX21" s="187"/>
      <c r="AY21" s="187"/>
      <c r="AZ21" s="187"/>
      <c r="BA21" s="187"/>
      <c r="BB21" s="187"/>
      <c r="BC21" s="187"/>
      <c r="BD21" s="187"/>
      <c r="BE21" s="187"/>
    </row>
    <row r="22" spans="1:57" s="9" customFormat="1" ht="21.95" customHeight="1">
      <c r="A22" s="187"/>
      <c r="B22" s="249"/>
      <c r="C22" s="178"/>
      <c r="D22" s="200"/>
      <c r="E22" s="200"/>
      <c r="F22" s="197"/>
      <c r="G22" s="197"/>
      <c r="H22" s="197"/>
      <c r="I22" s="197"/>
      <c r="J22" s="197"/>
      <c r="K22" s="197"/>
      <c r="L22" s="197"/>
      <c r="M22" s="197"/>
      <c r="N22" s="185"/>
      <c r="O22" s="197"/>
      <c r="P22" s="197"/>
      <c r="Q22" s="198" t="s">
        <v>129</v>
      </c>
      <c r="R22" s="199">
        <f>DATE(YEAR(R21),MONTH(R21),DAY(R21)+6)</f>
        <v>44933</v>
      </c>
      <c r="S22" s="199">
        <f>DATE(YEAR(S21),MONTH(S21),DAY(S21)+6)</f>
        <v>44940</v>
      </c>
      <c r="T22" s="199">
        <f>DATE(YEAR(T21),MONTH(T21),DAY(T21)+6)</f>
        <v>44947</v>
      </c>
      <c r="U22" s="199">
        <f>DATE(YEAR(U21),MONTH(U21),DAY(U21)+6)</f>
        <v>44954</v>
      </c>
      <c r="V22" s="199">
        <f>$Z$260</f>
        <v>44957</v>
      </c>
      <c r="W22" s="179"/>
      <c r="X22" s="187"/>
      <c r="Y22" s="187"/>
      <c r="Z22" s="187"/>
      <c r="AA22" s="187"/>
      <c r="AB22" s="187"/>
      <c r="AC22" s="187"/>
      <c r="AD22" s="187"/>
      <c r="AE22" s="187"/>
      <c r="AF22" s="187"/>
      <c r="AG22" s="187"/>
      <c r="AH22" s="187"/>
      <c r="AI22" s="187"/>
      <c r="AJ22" s="187"/>
      <c r="AK22" s="187"/>
      <c r="AL22" s="187"/>
      <c r="AM22" s="187"/>
      <c r="AN22" s="187"/>
      <c r="AO22" s="187"/>
      <c r="AP22" s="187"/>
      <c r="AQ22" s="187"/>
      <c r="AR22" s="187"/>
      <c r="AS22" s="187"/>
      <c r="AT22" s="187"/>
      <c r="AU22" s="187"/>
      <c r="AV22" s="187"/>
      <c r="AW22" s="187"/>
      <c r="AX22" s="187"/>
      <c r="AY22" s="187"/>
      <c r="AZ22" s="187"/>
      <c r="BA22" s="187"/>
      <c r="BB22" s="187"/>
      <c r="BC22" s="187"/>
      <c r="BD22" s="187"/>
      <c r="BE22" s="187"/>
    </row>
    <row r="23" spans="1:57" s="9" customFormat="1" ht="9.9499999999999993" customHeight="1">
      <c r="A23" s="187"/>
      <c r="B23" s="249"/>
      <c r="C23" s="178"/>
      <c r="D23" s="200"/>
      <c r="E23" s="200"/>
      <c r="F23" s="197"/>
      <c r="G23" s="197"/>
      <c r="H23" s="197"/>
      <c r="I23" s="197"/>
      <c r="J23" s="197"/>
      <c r="K23" s="197"/>
      <c r="L23" s="197"/>
      <c r="M23" s="197"/>
      <c r="N23" s="185"/>
      <c r="O23" s="197"/>
      <c r="P23" s="197"/>
      <c r="Q23" s="201"/>
      <c r="R23" s="179"/>
      <c r="S23" s="179"/>
      <c r="T23" s="179"/>
      <c r="U23" s="179"/>
      <c r="V23" s="179"/>
      <c r="W23" s="179"/>
      <c r="X23" s="187"/>
      <c r="Y23" s="193"/>
      <c r="Z23" s="187"/>
      <c r="AA23" s="187"/>
      <c r="AB23" s="187"/>
      <c r="AC23" s="187"/>
      <c r="AD23" s="187"/>
      <c r="AE23" s="187"/>
      <c r="AF23" s="187"/>
      <c r="AG23" s="187"/>
      <c r="AH23" s="187"/>
      <c r="AI23" s="187"/>
      <c r="AJ23" s="187"/>
      <c r="AK23" s="187"/>
      <c r="AL23" s="187"/>
      <c r="AM23" s="187"/>
      <c r="AN23" s="187"/>
      <c r="AO23" s="187"/>
      <c r="AP23" s="187"/>
      <c r="AQ23" s="187"/>
      <c r="AR23" s="187"/>
      <c r="AS23" s="187"/>
      <c r="AT23" s="187"/>
      <c r="AU23" s="187"/>
      <c r="AV23" s="187"/>
      <c r="AW23" s="187"/>
      <c r="AX23" s="187"/>
      <c r="AY23" s="187"/>
      <c r="AZ23" s="187"/>
      <c r="BA23" s="187"/>
      <c r="BB23" s="187"/>
      <c r="BC23" s="187"/>
      <c r="BD23" s="187"/>
      <c r="BE23" s="187"/>
    </row>
    <row r="24" spans="1:57" s="9" customFormat="1" ht="21.95" customHeight="1">
      <c r="A24" s="187"/>
      <c r="B24" s="249"/>
      <c r="C24" s="178"/>
      <c r="D24" s="200"/>
      <c r="E24" s="200"/>
      <c r="F24" s="76"/>
      <c r="G24" s="197"/>
      <c r="H24" s="202"/>
      <c r="I24" s="197"/>
      <c r="J24" s="202"/>
      <c r="K24" s="197"/>
      <c r="L24" s="197"/>
      <c r="M24" s="197"/>
      <c r="N24" s="122" t="s">
        <v>130</v>
      </c>
      <c r="O24" s="36"/>
      <c r="P24" s="36"/>
      <c r="Q24" s="201"/>
      <c r="R24" s="123"/>
      <c r="S24" s="123"/>
      <c r="T24" s="123"/>
      <c r="U24" s="123"/>
      <c r="V24" s="123"/>
      <c r="W24" s="203">
        <f>SUM(R24:V24)</f>
        <v>0</v>
      </c>
      <c r="X24" s="187"/>
      <c r="Y24" s="193"/>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row>
    <row r="25" spans="1:57" s="9" customFormat="1" ht="21.95" customHeight="1">
      <c r="A25" s="187"/>
      <c r="B25" s="249"/>
      <c r="C25" s="178"/>
      <c r="D25" s="200"/>
      <c r="E25" s="200"/>
      <c r="F25" s="197"/>
      <c r="G25" s="197"/>
      <c r="H25" s="197"/>
      <c r="I25" s="197"/>
      <c r="J25" s="197"/>
      <c r="K25" s="197"/>
      <c r="L25" s="197"/>
      <c r="M25" s="197"/>
      <c r="N25" s="185"/>
      <c r="O25" s="197"/>
      <c r="P25" s="197"/>
      <c r="Q25" s="201"/>
      <c r="R25" s="83"/>
      <c r="S25" s="83"/>
      <c r="T25" s="83"/>
      <c r="U25" s="83"/>
      <c r="V25" s="83"/>
      <c r="W25" s="204"/>
      <c r="X25" s="187"/>
      <c r="Y25" s="193"/>
      <c r="Z25" s="187"/>
      <c r="AA25" s="187"/>
      <c r="AB25" s="187"/>
      <c r="AC25" s="187"/>
      <c r="AD25" s="187"/>
      <c r="AE25" s="187"/>
      <c r="AF25" s="187"/>
      <c r="AG25" s="187"/>
      <c r="AH25" s="187"/>
      <c r="AI25" s="187"/>
      <c r="AJ25" s="187"/>
      <c r="AK25" s="187"/>
      <c r="AL25" s="187"/>
      <c r="AM25" s="187"/>
      <c r="AN25" s="187"/>
      <c r="AO25" s="187"/>
      <c r="AP25" s="187"/>
      <c r="AQ25" s="187"/>
      <c r="AR25" s="187"/>
      <c r="AS25" s="187"/>
      <c r="AT25" s="187"/>
      <c r="AU25" s="187"/>
      <c r="AV25" s="187"/>
      <c r="AW25" s="187"/>
      <c r="AX25" s="187"/>
      <c r="AY25" s="187"/>
      <c r="AZ25" s="187"/>
      <c r="BA25" s="187"/>
      <c r="BB25" s="187"/>
      <c r="BC25" s="187"/>
      <c r="BD25" s="187"/>
      <c r="BE25" s="187"/>
    </row>
    <row r="26" spans="1:57" s="9" customFormat="1" ht="21.95" customHeight="1">
      <c r="A26" s="187"/>
      <c r="B26" s="249"/>
      <c r="C26" s="178"/>
      <c r="D26" s="200"/>
      <c r="E26" s="200"/>
      <c r="F26" s="76"/>
      <c r="G26" s="197"/>
      <c r="H26" s="202"/>
      <c r="I26" s="197"/>
      <c r="J26" s="202"/>
      <c r="K26" s="197"/>
      <c r="L26" s="197"/>
      <c r="M26" s="197"/>
      <c r="N26" s="122" t="s">
        <v>130</v>
      </c>
      <c r="O26" s="36"/>
      <c r="P26" s="36"/>
      <c r="Q26" s="201"/>
      <c r="R26" s="123"/>
      <c r="S26" s="123"/>
      <c r="T26" s="123"/>
      <c r="U26" s="123"/>
      <c r="V26" s="123"/>
      <c r="W26" s="203">
        <f>SUM(R26:V26)</f>
        <v>0</v>
      </c>
      <c r="X26" s="187"/>
      <c r="Y26" s="193"/>
      <c r="Z26" s="187"/>
      <c r="AA26" s="187"/>
      <c r="AB26" s="187"/>
      <c r="AC26" s="187"/>
      <c r="AD26" s="187"/>
      <c r="AE26" s="187"/>
      <c r="AF26" s="187"/>
      <c r="AG26" s="187"/>
      <c r="AH26" s="187"/>
      <c r="AI26" s="187"/>
      <c r="AJ26" s="187"/>
      <c r="AK26" s="187"/>
      <c r="AL26" s="187"/>
      <c r="AM26" s="187"/>
      <c r="AN26" s="187"/>
      <c r="AO26" s="187"/>
      <c r="AP26" s="187"/>
      <c r="AQ26" s="187"/>
      <c r="AR26" s="187"/>
      <c r="AS26" s="187"/>
      <c r="AT26" s="187"/>
      <c r="AU26" s="187"/>
      <c r="AV26" s="187"/>
      <c r="AW26" s="187"/>
      <c r="AX26" s="187"/>
      <c r="AY26" s="187"/>
      <c r="AZ26" s="187"/>
      <c r="BA26" s="187"/>
      <c r="BB26" s="187"/>
      <c r="BC26" s="187"/>
      <c r="BD26" s="187"/>
      <c r="BE26" s="187"/>
    </row>
    <row r="27" spans="1:57" s="9" customFormat="1" ht="21.95" customHeight="1">
      <c r="A27" s="187"/>
      <c r="B27" s="249"/>
      <c r="C27" s="178"/>
      <c r="D27" s="200"/>
      <c r="E27" s="200"/>
      <c r="F27" s="197"/>
      <c r="G27" s="197"/>
      <c r="H27" s="197"/>
      <c r="I27" s="197"/>
      <c r="J27" s="197"/>
      <c r="K27" s="197"/>
      <c r="L27" s="197"/>
      <c r="M27" s="197"/>
      <c r="N27" s="185"/>
      <c r="O27" s="197"/>
      <c r="P27" s="197"/>
      <c r="Q27" s="201"/>
      <c r="R27" s="83"/>
      <c r="S27" s="83"/>
      <c r="T27" s="83"/>
      <c r="U27" s="83"/>
      <c r="V27" s="83"/>
      <c r="W27" s="204"/>
      <c r="X27" s="187"/>
      <c r="Y27" s="193"/>
      <c r="Z27" s="187"/>
      <c r="AA27" s="187"/>
      <c r="AB27" s="187"/>
      <c r="AC27" s="187"/>
      <c r="AD27" s="187"/>
      <c r="AE27" s="187"/>
      <c r="AF27" s="187"/>
      <c r="AG27" s="187"/>
      <c r="AH27" s="187"/>
      <c r="AI27" s="187"/>
      <c r="AJ27" s="187"/>
      <c r="AK27" s="187"/>
      <c r="AL27" s="187"/>
      <c r="AM27" s="187"/>
      <c r="AN27" s="187"/>
      <c r="AO27" s="187"/>
      <c r="AP27" s="187"/>
      <c r="AQ27" s="187"/>
      <c r="AR27" s="187"/>
      <c r="AS27" s="187"/>
      <c r="AT27" s="187"/>
      <c r="AU27" s="187"/>
      <c r="AV27" s="187"/>
      <c r="AW27" s="187"/>
      <c r="AX27" s="187"/>
      <c r="AY27" s="187"/>
      <c r="AZ27" s="187"/>
      <c r="BA27" s="187"/>
      <c r="BB27" s="187"/>
      <c r="BC27" s="187"/>
      <c r="BD27" s="187"/>
      <c r="BE27" s="187"/>
    </row>
    <row r="28" spans="1:57" s="9" customFormat="1" ht="21.95" customHeight="1">
      <c r="A28" s="187"/>
      <c r="B28" s="249"/>
      <c r="C28" s="178"/>
      <c r="D28" s="200"/>
      <c r="E28" s="200"/>
      <c r="F28" s="76"/>
      <c r="G28" s="197"/>
      <c r="H28" s="202"/>
      <c r="I28" s="197"/>
      <c r="J28" s="202"/>
      <c r="K28" s="197"/>
      <c r="L28" s="197"/>
      <c r="M28" s="197"/>
      <c r="N28" s="122" t="s">
        <v>130</v>
      </c>
      <c r="O28" s="36"/>
      <c r="P28" s="36"/>
      <c r="Q28" s="201"/>
      <c r="R28" s="123"/>
      <c r="S28" s="123"/>
      <c r="T28" s="123"/>
      <c r="U28" s="123"/>
      <c r="V28" s="123"/>
      <c r="W28" s="203">
        <f>SUM(R28:V28)</f>
        <v>0</v>
      </c>
      <c r="X28" s="187"/>
      <c r="Y28" s="193"/>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row>
    <row r="29" spans="1:57" s="9" customFormat="1" ht="21.95" customHeight="1">
      <c r="A29" s="187"/>
      <c r="B29" s="249"/>
      <c r="C29" s="178"/>
      <c r="D29" s="200"/>
      <c r="E29" s="200"/>
      <c r="F29" s="197"/>
      <c r="G29" s="197"/>
      <c r="H29" s="197"/>
      <c r="I29" s="197"/>
      <c r="J29" s="197"/>
      <c r="K29" s="197"/>
      <c r="L29" s="197"/>
      <c r="M29" s="197"/>
      <c r="N29" s="185"/>
      <c r="O29" s="197"/>
      <c r="P29" s="197"/>
      <c r="Q29" s="201"/>
      <c r="R29" s="204"/>
      <c r="S29" s="204"/>
      <c r="T29" s="204"/>
      <c r="U29" s="204"/>
      <c r="V29" s="204"/>
      <c r="W29" s="204"/>
      <c r="X29" s="187"/>
      <c r="Y29" s="193"/>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c r="BB29" s="187"/>
      <c r="BC29" s="187"/>
      <c r="BD29" s="187"/>
      <c r="BE29" s="187"/>
    </row>
    <row r="30" spans="1:57" s="9" customFormat="1" ht="21.95" customHeight="1">
      <c r="A30" s="187"/>
      <c r="B30" s="249"/>
      <c r="C30" s="179"/>
      <c r="D30" s="197"/>
      <c r="E30" s="197"/>
      <c r="F30" s="197"/>
      <c r="G30" s="197"/>
      <c r="H30" s="202"/>
      <c r="I30" s="197"/>
      <c r="J30" s="202"/>
      <c r="K30" s="197"/>
      <c r="L30" s="197"/>
      <c r="M30" s="197"/>
      <c r="N30" s="185"/>
      <c r="O30" s="197"/>
      <c r="P30" s="197"/>
      <c r="Q30" s="201"/>
      <c r="R30" s="203"/>
      <c r="S30" s="203"/>
      <c r="T30" s="203"/>
      <c r="U30" s="203"/>
      <c r="V30" s="15" t="s">
        <v>131</v>
      </c>
      <c r="W30" s="15">
        <f>SUM(W24,W26,W28)</f>
        <v>0</v>
      </c>
      <c r="X30" s="187"/>
      <c r="Y30" s="193"/>
      <c r="Z30" s="187"/>
      <c r="AA30" s="187"/>
      <c r="AB30" s="187"/>
      <c r="AC30" s="187"/>
      <c r="AD30" s="187"/>
      <c r="AE30" s="187"/>
      <c r="AF30" s="187"/>
      <c r="AG30" s="187"/>
      <c r="AH30" s="187"/>
      <c r="AI30" s="187"/>
      <c r="AJ30" s="187"/>
      <c r="AK30" s="187"/>
      <c r="AL30" s="187"/>
      <c r="AM30" s="187"/>
      <c r="AN30" s="187"/>
      <c r="AO30" s="187"/>
      <c r="AP30" s="187"/>
      <c r="AQ30" s="187"/>
      <c r="AR30" s="187"/>
      <c r="AS30" s="187"/>
      <c r="AT30" s="187"/>
      <c r="AU30" s="187"/>
      <c r="AV30" s="187"/>
      <c r="AW30" s="187"/>
      <c r="AX30" s="187"/>
      <c r="AY30" s="187"/>
      <c r="AZ30" s="187"/>
      <c r="BA30" s="187"/>
      <c r="BB30" s="187"/>
      <c r="BC30" s="187"/>
      <c r="BD30" s="187"/>
      <c r="BE30" s="187"/>
    </row>
    <row r="31" spans="1:57" s="9" customFormat="1" ht="21.95" customHeight="1">
      <c r="A31" s="187"/>
      <c r="B31" s="187"/>
      <c r="C31" s="187"/>
      <c r="D31" s="187"/>
      <c r="E31" s="187"/>
      <c r="F31" s="187"/>
      <c r="G31" s="187"/>
      <c r="H31" s="187"/>
      <c r="I31" s="187"/>
      <c r="J31" s="187"/>
      <c r="K31" s="187"/>
      <c r="L31" s="187"/>
      <c r="M31" s="187"/>
      <c r="N31" s="188"/>
      <c r="O31" s="187"/>
      <c r="P31" s="187"/>
      <c r="Q31" s="189"/>
      <c r="R31" s="187"/>
      <c r="S31" s="187"/>
      <c r="T31" s="187"/>
      <c r="U31" s="187"/>
      <c r="V31" s="187"/>
      <c r="W31" s="187"/>
      <c r="X31" s="187"/>
      <c r="Y31" s="70" t="s">
        <v>132</v>
      </c>
      <c r="Z31" s="71"/>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row>
    <row r="32" spans="1:57" s="9" customFormat="1" ht="83.1" customHeight="1">
      <c r="A32" s="187"/>
      <c r="B32" s="259" t="s">
        <v>133</v>
      </c>
      <c r="C32" s="260"/>
      <c r="D32" s="260"/>
      <c r="E32" s="260"/>
      <c r="F32" s="260"/>
      <c r="G32" s="260"/>
      <c r="H32" s="260"/>
      <c r="I32" s="260"/>
      <c r="J32" s="260"/>
      <c r="K32" s="260"/>
      <c r="L32" s="260"/>
      <c r="M32" s="260"/>
      <c r="N32" s="260"/>
      <c r="O32" s="260"/>
      <c r="P32" s="260"/>
      <c r="Q32" s="37"/>
      <c r="R32" s="259" t="s">
        <v>123</v>
      </c>
      <c r="S32" s="259"/>
      <c r="T32" s="259"/>
      <c r="U32" s="259"/>
      <c r="V32" s="259"/>
      <c r="W32" s="259"/>
      <c r="X32" s="187"/>
      <c r="Y32" s="275" t="s">
        <v>134</v>
      </c>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row>
    <row r="33" spans="1:57" s="9" customFormat="1" ht="9.9499999999999993" customHeight="1">
      <c r="A33" s="187"/>
      <c r="B33" s="187"/>
      <c r="C33" s="187"/>
      <c r="D33" s="205"/>
      <c r="E33" s="205"/>
      <c r="F33" s="75"/>
      <c r="G33" s="205"/>
      <c r="H33" s="205"/>
      <c r="I33" s="205"/>
      <c r="J33" s="205"/>
      <c r="K33" s="205"/>
      <c r="L33" s="205"/>
      <c r="M33" s="205"/>
      <c r="N33" s="188"/>
      <c r="O33" s="205"/>
      <c r="P33" s="205"/>
      <c r="Q33" s="189"/>
      <c r="R33" s="187"/>
      <c r="S33" s="187"/>
      <c r="T33" s="187"/>
      <c r="U33" s="187"/>
      <c r="V33" s="187"/>
      <c r="W33" s="187"/>
      <c r="X33" s="187"/>
      <c r="Y33" s="275"/>
      <c r="Z33" s="187"/>
      <c r="AA33" s="187"/>
      <c r="AB33" s="187"/>
      <c r="AC33" s="187"/>
      <c r="AD33" s="187"/>
      <c r="AE33" s="187"/>
      <c r="AF33" s="187"/>
      <c r="AG33" s="187"/>
      <c r="AH33" s="187"/>
      <c r="AI33" s="187"/>
      <c r="AJ33" s="187"/>
      <c r="AK33" s="187"/>
      <c r="AL33" s="187"/>
      <c r="AM33" s="187"/>
      <c r="AN33" s="187"/>
      <c r="AO33" s="187"/>
      <c r="AP33" s="187"/>
      <c r="AQ33" s="187"/>
      <c r="AR33" s="187"/>
      <c r="AS33" s="187"/>
      <c r="AT33" s="187"/>
      <c r="AU33" s="187"/>
      <c r="AV33" s="187"/>
      <c r="AW33" s="187"/>
      <c r="AX33" s="187"/>
      <c r="AY33" s="187"/>
      <c r="AZ33" s="187"/>
      <c r="BA33" s="187"/>
      <c r="BB33" s="187"/>
      <c r="BC33" s="187"/>
      <c r="BD33" s="187"/>
      <c r="BE33" s="187"/>
    </row>
    <row r="34" spans="1:57" s="9" customFormat="1" ht="56.1" customHeight="1">
      <c r="A34" s="187"/>
      <c r="B34" s="249" t="s">
        <v>135</v>
      </c>
      <c r="C34" s="178"/>
      <c r="D34" s="197" t="s">
        <v>136</v>
      </c>
      <c r="E34" s="200"/>
      <c r="F34" s="197" t="s">
        <v>102</v>
      </c>
      <c r="G34" s="197"/>
      <c r="H34" s="185" t="s">
        <v>137</v>
      </c>
      <c r="I34" s="197"/>
      <c r="J34" s="185" t="s">
        <v>104</v>
      </c>
      <c r="K34" s="197"/>
      <c r="L34" s="197" t="s">
        <v>138</v>
      </c>
      <c r="M34" s="197"/>
      <c r="N34" s="185" t="s">
        <v>139</v>
      </c>
      <c r="O34" s="197"/>
      <c r="P34" s="185" t="s">
        <v>140</v>
      </c>
      <c r="Q34" s="198" t="s">
        <v>128</v>
      </c>
      <c r="R34" s="199">
        <f>R$21</f>
        <v>44927</v>
      </c>
      <c r="S34" s="199">
        <f t="shared" ref="S34:V34" si="1">S$21</f>
        <v>44934</v>
      </c>
      <c r="T34" s="199">
        <f t="shared" si="1"/>
        <v>44941</v>
      </c>
      <c r="U34" s="199">
        <f t="shared" si="1"/>
        <v>44948</v>
      </c>
      <c r="V34" s="199">
        <f t="shared" si="1"/>
        <v>44955</v>
      </c>
      <c r="W34" s="179"/>
      <c r="X34" s="187"/>
      <c r="Y34" s="275"/>
      <c r="Z34" s="187"/>
      <c r="AA34" s="29"/>
      <c r="AB34" s="187"/>
      <c r="AC34" s="187"/>
      <c r="AD34" s="187"/>
      <c r="AE34" s="187"/>
      <c r="AF34" s="187"/>
      <c r="AG34" s="187"/>
      <c r="AH34" s="187"/>
      <c r="AI34" s="187"/>
      <c r="AJ34" s="187"/>
      <c r="AK34" s="187"/>
      <c r="AL34" s="187"/>
      <c r="AM34" s="187"/>
      <c r="AN34" s="187"/>
      <c r="AO34" s="187"/>
      <c r="AP34" s="187"/>
      <c r="AQ34" s="187"/>
      <c r="AR34" s="187"/>
      <c r="AS34" s="187"/>
      <c r="AT34" s="187"/>
      <c r="AU34" s="187"/>
      <c r="AV34" s="187"/>
      <c r="AW34" s="187"/>
      <c r="AX34" s="187"/>
      <c r="AY34" s="187"/>
      <c r="AZ34" s="187"/>
      <c r="BA34" s="187"/>
      <c r="BB34" s="187"/>
      <c r="BC34" s="187"/>
      <c r="BD34" s="187"/>
      <c r="BE34" s="187"/>
    </row>
    <row r="35" spans="1:57" s="9" customFormat="1" ht="21.95" customHeight="1">
      <c r="A35" s="187"/>
      <c r="B35" s="249"/>
      <c r="C35" s="178"/>
      <c r="D35" s="197"/>
      <c r="E35" s="200"/>
      <c r="F35" s="197"/>
      <c r="G35" s="197"/>
      <c r="H35" s="185"/>
      <c r="I35" s="197"/>
      <c r="J35" s="185"/>
      <c r="K35" s="197"/>
      <c r="L35" s="197"/>
      <c r="M35" s="197"/>
      <c r="N35" s="185"/>
      <c r="O35" s="197"/>
      <c r="P35" s="197"/>
      <c r="Q35" s="198" t="s">
        <v>129</v>
      </c>
      <c r="R35" s="199">
        <f>R$22</f>
        <v>44933</v>
      </c>
      <c r="S35" s="199">
        <f t="shared" ref="S35:V35" si="2">S$22</f>
        <v>44940</v>
      </c>
      <c r="T35" s="199">
        <f t="shared" si="2"/>
        <v>44947</v>
      </c>
      <c r="U35" s="199">
        <f t="shared" si="2"/>
        <v>44954</v>
      </c>
      <c r="V35" s="199">
        <f t="shared" si="2"/>
        <v>44957</v>
      </c>
      <c r="W35" s="179"/>
      <c r="X35" s="187"/>
      <c r="Y35" s="69"/>
      <c r="Z35" s="187"/>
      <c r="AA35" s="29"/>
      <c r="AB35" s="187"/>
      <c r="AC35" s="187"/>
      <c r="AD35" s="187"/>
      <c r="AE35" s="187"/>
      <c r="AF35" s="187"/>
      <c r="AG35" s="187"/>
      <c r="AH35" s="187"/>
      <c r="AI35" s="187"/>
      <c r="AJ35" s="187"/>
      <c r="AK35" s="187"/>
      <c r="AL35" s="187"/>
      <c r="AM35" s="187"/>
      <c r="AN35" s="187"/>
      <c r="AO35" s="187"/>
      <c r="AP35" s="187"/>
      <c r="AQ35" s="187"/>
      <c r="AR35" s="187"/>
      <c r="AS35" s="187"/>
      <c r="AT35" s="187"/>
      <c r="AU35" s="187"/>
      <c r="AV35" s="187"/>
      <c r="AW35" s="187"/>
      <c r="AX35" s="187"/>
      <c r="AY35" s="187"/>
      <c r="AZ35" s="187"/>
      <c r="BA35" s="187"/>
      <c r="BB35" s="187"/>
      <c r="BC35" s="187"/>
      <c r="BD35" s="187"/>
      <c r="BE35" s="187"/>
    </row>
    <row r="36" spans="1:57" s="9" customFormat="1" ht="9.9499999999999993" customHeight="1">
      <c r="A36" s="187"/>
      <c r="B36" s="249"/>
      <c r="C36" s="178"/>
      <c r="D36" s="200"/>
      <c r="E36" s="200"/>
      <c r="F36" s="197"/>
      <c r="G36" s="197"/>
      <c r="H36" s="197"/>
      <c r="I36" s="197"/>
      <c r="J36" s="197"/>
      <c r="K36" s="197"/>
      <c r="L36" s="197"/>
      <c r="M36" s="197"/>
      <c r="N36" s="185"/>
      <c r="O36" s="197"/>
      <c r="P36" s="197"/>
      <c r="Q36" s="201"/>
      <c r="R36" s="179"/>
      <c r="S36" s="179"/>
      <c r="T36" s="179"/>
      <c r="U36" s="179"/>
      <c r="V36" s="179"/>
      <c r="W36" s="179"/>
      <c r="X36" s="187"/>
      <c r="Y36" s="206"/>
      <c r="Z36" s="187"/>
      <c r="AA36" s="187"/>
      <c r="AB36" s="187"/>
      <c r="AC36" s="187"/>
      <c r="AD36" s="187"/>
      <c r="AE36" s="187"/>
      <c r="AF36" s="187"/>
      <c r="AG36" s="187"/>
      <c r="AH36" s="187"/>
      <c r="AI36" s="187"/>
      <c r="AJ36" s="187"/>
      <c r="AK36" s="187"/>
      <c r="AL36" s="187"/>
      <c r="AM36" s="187"/>
      <c r="AN36" s="187"/>
      <c r="AO36" s="187"/>
      <c r="AP36" s="187"/>
      <c r="AQ36" s="187"/>
      <c r="AR36" s="187"/>
      <c r="AS36" s="187"/>
      <c r="AT36" s="187"/>
      <c r="AU36" s="187"/>
      <c r="AV36" s="187"/>
      <c r="AW36" s="187"/>
      <c r="AX36" s="187"/>
      <c r="AY36" s="187"/>
      <c r="AZ36" s="187"/>
      <c r="BA36" s="187"/>
      <c r="BB36" s="187"/>
      <c r="BC36" s="187"/>
      <c r="BD36" s="187"/>
      <c r="BE36" s="187"/>
    </row>
    <row r="37" spans="1:57" s="9" customFormat="1" ht="15.75">
      <c r="A37" s="187"/>
      <c r="B37" s="249"/>
      <c r="C37" s="178"/>
      <c r="D37" s="36" t="str">
        <f>'Employee and project details'!D24</f>
        <v>- Select UKRI funder -</v>
      </c>
      <c r="E37" s="200"/>
      <c r="F37" s="97">
        <f>'Employee and project details'!F24</f>
        <v>0</v>
      </c>
      <c r="G37" s="74"/>
      <c r="H37" s="97">
        <f>'Employee and project details'!H24</f>
        <v>0</v>
      </c>
      <c r="I37" s="74"/>
      <c r="J37" s="97">
        <f>'Employee and project details'!J24</f>
        <v>0</v>
      </c>
      <c r="K37" s="74"/>
      <c r="L37" s="97">
        <f>'Employee and project details'!L24</f>
        <v>0</v>
      </c>
      <c r="M37" s="74"/>
      <c r="N37" s="124"/>
      <c r="O37" s="74"/>
      <c r="P37" s="124"/>
      <c r="Q37" s="24"/>
      <c r="R37" s="123"/>
      <c r="S37" s="123"/>
      <c r="T37" s="123"/>
      <c r="U37" s="123"/>
      <c r="V37" s="123"/>
      <c r="W37" s="203">
        <f>SUM(R37:V37)</f>
        <v>0</v>
      </c>
      <c r="X37" s="187"/>
      <c r="Y37" s="207"/>
      <c r="Z37" s="187"/>
      <c r="AA37" s="84"/>
      <c r="AB37" s="187"/>
      <c r="AC37" s="187"/>
      <c r="AD37" s="187"/>
      <c r="AE37" s="187"/>
      <c r="AF37" s="187"/>
      <c r="AG37" s="187"/>
      <c r="AH37" s="187"/>
      <c r="AI37" s="187"/>
      <c r="AJ37" s="187"/>
      <c r="AK37" s="187"/>
      <c r="AL37" s="187"/>
      <c r="AM37" s="187"/>
      <c r="AN37" s="187"/>
      <c r="AO37" s="187"/>
      <c r="AP37" s="187"/>
      <c r="AQ37" s="187"/>
      <c r="AR37" s="187"/>
      <c r="AS37" s="187"/>
      <c r="AT37" s="187"/>
      <c r="AU37" s="187"/>
      <c r="AV37" s="187"/>
      <c r="AW37" s="187"/>
      <c r="AX37" s="187"/>
      <c r="AY37" s="187"/>
      <c r="AZ37" s="187"/>
      <c r="BA37" s="187"/>
      <c r="BB37" s="187"/>
      <c r="BC37" s="187"/>
      <c r="BD37" s="187"/>
      <c r="BE37" s="187"/>
    </row>
    <row r="38" spans="1:57" s="9" customFormat="1" ht="9" hidden="1" customHeight="1" outlineLevel="1">
      <c r="A38" s="187"/>
      <c r="B38" s="249"/>
      <c r="C38" s="178"/>
      <c r="D38" s="200"/>
      <c r="E38" s="200"/>
      <c r="F38" s="74"/>
      <c r="G38" s="74"/>
      <c r="H38" s="74"/>
      <c r="I38" s="74"/>
      <c r="J38" s="74"/>
      <c r="K38" s="74"/>
      <c r="L38" s="74"/>
      <c r="M38" s="74"/>
      <c r="N38" s="27"/>
      <c r="O38" s="74"/>
      <c r="P38" s="74"/>
      <c r="Q38" s="24"/>
      <c r="R38" s="83"/>
      <c r="S38" s="83"/>
      <c r="T38" s="83"/>
      <c r="U38" s="83"/>
      <c r="V38" s="83"/>
      <c r="W38" s="204"/>
      <c r="X38" s="187"/>
      <c r="Y38" s="207"/>
      <c r="Z38" s="187"/>
      <c r="AA38" s="187"/>
      <c r="AB38" s="187"/>
      <c r="AC38" s="187"/>
      <c r="AD38" s="187"/>
      <c r="AE38" s="187"/>
      <c r="AF38" s="187"/>
      <c r="AG38" s="187"/>
      <c r="AH38" s="187"/>
      <c r="AI38" s="187"/>
      <c r="AJ38" s="187"/>
      <c r="AK38" s="187"/>
      <c r="AL38" s="187"/>
      <c r="AM38" s="187"/>
      <c r="AN38" s="187"/>
      <c r="AO38" s="187"/>
      <c r="AP38" s="187"/>
      <c r="AQ38" s="187"/>
      <c r="AR38" s="187"/>
      <c r="AS38" s="187"/>
      <c r="AT38" s="187"/>
      <c r="AU38" s="187"/>
      <c r="AV38" s="187"/>
      <c r="AW38" s="187"/>
      <c r="AX38" s="187"/>
      <c r="AY38" s="187"/>
      <c r="AZ38" s="187"/>
      <c r="BA38" s="187"/>
      <c r="BB38" s="187"/>
      <c r="BC38" s="187"/>
      <c r="BD38" s="187"/>
      <c r="BE38" s="187"/>
    </row>
    <row r="39" spans="1:57" s="9" customFormat="1" ht="15.75" hidden="1" outlineLevel="1">
      <c r="A39" s="187"/>
      <c r="B39" s="249"/>
      <c r="C39" s="178"/>
      <c r="D39" s="200"/>
      <c r="E39" s="200"/>
      <c r="F39" s="74"/>
      <c r="G39" s="74"/>
      <c r="H39" s="74"/>
      <c r="I39" s="74"/>
      <c r="J39" s="74"/>
      <c r="K39" s="74"/>
      <c r="L39" s="74"/>
      <c r="M39" s="74"/>
      <c r="N39" s="124"/>
      <c r="O39" s="74"/>
      <c r="P39" s="124"/>
      <c r="Q39" s="24"/>
      <c r="R39" s="123"/>
      <c r="S39" s="123"/>
      <c r="T39" s="123"/>
      <c r="U39" s="123"/>
      <c r="V39" s="123"/>
      <c r="W39" s="203">
        <f>SUM(R39:V39)</f>
        <v>0</v>
      </c>
      <c r="X39" s="187"/>
      <c r="Y39" s="207"/>
      <c r="Z39" s="187"/>
      <c r="AA39" s="187"/>
      <c r="AB39" s="187"/>
      <c r="AC39" s="187"/>
      <c r="AD39" s="187"/>
      <c r="AE39" s="187"/>
      <c r="AF39" s="187"/>
      <c r="AG39" s="187"/>
      <c r="AH39" s="187"/>
      <c r="AI39" s="187"/>
      <c r="AJ39" s="187"/>
      <c r="AK39" s="187"/>
      <c r="AL39" s="187"/>
      <c r="AM39" s="187"/>
      <c r="AN39" s="187"/>
      <c r="AO39" s="187"/>
      <c r="AP39" s="187"/>
      <c r="AQ39" s="187"/>
      <c r="AR39" s="187"/>
      <c r="AS39" s="187"/>
      <c r="AT39" s="187"/>
      <c r="AU39" s="187"/>
      <c r="AV39" s="187"/>
      <c r="AW39" s="187"/>
      <c r="AX39" s="187"/>
      <c r="AY39" s="187"/>
      <c r="AZ39" s="187"/>
      <c r="BA39" s="187"/>
      <c r="BB39" s="187"/>
      <c r="BC39" s="187"/>
      <c r="BD39" s="187"/>
      <c r="BE39" s="187"/>
    </row>
    <row r="40" spans="1:57" s="9" customFormat="1" ht="9" hidden="1" customHeight="1" outlineLevel="1">
      <c r="A40" s="187"/>
      <c r="B40" s="249"/>
      <c r="C40" s="178"/>
      <c r="D40" s="200"/>
      <c r="E40" s="200"/>
      <c r="F40" s="74"/>
      <c r="G40" s="74"/>
      <c r="H40" s="74"/>
      <c r="I40" s="74"/>
      <c r="J40" s="74"/>
      <c r="K40" s="74"/>
      <c r="L40" s="74"/>
      <c r="M40" s="74"/>
      <c r="N40" s="27"/>
      <c r="O40" s="74"/>
      <c r="P40" s="74"/>
      <c r="Q40" s="24"/>
      <c r="R40" s="83"/>
      <c r="S40" s="83"/>
      <c r="T40" s="83"/>
      <c r="U40" s="83"/>
      <c r="V40" s="83"/>
      <c r="W40" s="204"/>
      <c r="X40" s="187"/>
      <c r="Y40" s="207"/>
      <c r="Z40" s="187"/>
      <c r="AA40" s="187"/>
      <c r="AB40" s="187"/>
      <c r="AC40" s="187"/>
      <c r="AD40" s="187"/>
      <c r="AE40" s="187"/>
      <c r="AF40" s="187"/>
      <c r="AG40" s="187"/>
      <c r="AH40" s="187"/>
      <c r="AI40" s="187"/>
      <c r="AJ40" s="187"/>
      <c r="AK40" s="187"/>
      <c r="AL40" s="187"/>
      <c r="AM40" s="187"/>
      <c r="AN40" s="187"/>
      <c r="AO40" s="187"/>
      <c r="AP40" s="187"/>
      <c r="AQ40" s="187"/>
      <c r="AR40" s="187"/>
      <c r="AS40" s="187"/>
      <c r="AT40" s="187"/>
      <c r="AU40" s="187"/>
      <c r="AV40" s="187"/>
      <c r="AW40" s="187"/>
      <c r="AX40" s="187"/>
      <c r="AY40" s="187"/>
      <c r="AZ40" s="187"/>
      <c r="BA40" s="187"/>
      <c r="BB40" s="187"/>
      <c r="BC40" s="187"/>
      <c r="BD40" s="187"/>
      <c r="BE40" s="187"/>
    </row>
    <row r="41" spans="1:57" s="9" customFormat="1" ht="15.75" hidden="1" outlineLevel="1">
      <c r="A41" s="187"/>
      <c r="B41" s="249"/>
      <c r="C41" s="178"/>
      <c r="D41" s="200"/>
      <c r="E41" s="200"/>
      <c r="F41" s="74"/>
      <c r="G41" s="74"/>
      <c r="H41" s="74"/>
      <c r="I41" s="74"/>
      <c r="J41" s="74"/>
      <c r="K41" s="74"/>
      <c r="L41" s="74"/>
      <c r="M41" s="74"/>
      <c r="N41" s="124"/>
      <c r="O41" s="74"/>
      <c r="P41" s="124"/>
      <c r="Q41" s="24"/>
      <c r="R41" s="123"/>
      <c r="S41" s="123"/>
      <c r="T41" s="123"/>
      <c r="U41" s="123"/>
      <c r="V41" s="123"/>
      <c r="W41" s="203">
        <f>SUM(R41:V41)</f>
        <v>0</v>
      </c>
      <c r="X41" s="187"/>
      <c r="Y41" s="207"/>
      <c r="Z41" s="187"/>
      <c r="AA41" s="29"/>
      <c r="AB41" s="187"/>
      <c r="AC41" s="187"/>
      <c r="AD41" s="187"/>
      <c r="AE41" s="187"/>
      <c r="AF41" s="187"/>
      <c r="AG41" s="187"/>
      <c r="AH41" s="187"/>
      <c r="AI41" s="187"/>
      <c r="AJ41" s="187"/>
      <c r="AK41" s="187"/>
      <c r="AL41" s="187"/>
      <c r="AM41" s="187"/>
      <c r="AN41" s="187"/>
      <c r="AO41" s="187"/>
      <c r="AP41" s="187"/>
      <c r="AQ41" s="187"/>
      <c r="AR41" s="187"/>
      <c r="AS41" s="187"/>
      <c r="AT41" s="187"/>
      <c r="AU41" s="187"/>
      <c r="AV41" s="187"/>
      <c r="AW41" s="187"/>
      <c r="AX41" s="187"/>
      <c r="AY41" s="187"/>
      <c r="AZ41" s="187"/>
      <c r="BA41" s="187"/>
      <c r="BB41" s="187"/>
      <c r="BC41" s="187"/>
      <c r="BD41" s="187"/>
      <c r="BE41" s="187"/>
    </row>
    <row r="42" spans="1:57" s="9" customFormat="1" ht="9" hidden="1" customHeight="1" outlineLevel="1">
      <c r="A42" s="187"/>
      <c r="B42" s="249"/>
      <c r="C42" s="178"/>
      <c r="D42" s="200"/>
      <c r="E42" s="200"/>
      <c r="F42" s="74"/>
      <c r="G42" s="74"/>
      <c r="H42" s="74"/>
      <c r="I42" s="74"/>
      <c r="J42" s="74"/>
      <c r="K42" s="74"/>
      <c r="L42" s="74"/>
      <c r="M42" s="74"/>
      <c r="N42" s="27"/>
      <c r="O42" s="74"/>
      <c r="P42" s="74"/>
      <c r="Q42" s="24"/>
      <c r="R42" s="83"/>
      <c r="S42" s="83"/>
      <c r="T42" s="83"/>
      <c r="U42" s="83"/>
      <c r="V42" s="83"/>
      <c r="W42" s="204"/>
      <c r="X42" s="187"/>
      <c r="Y42" s="207"/>
      <c r="Z42" s="187"/>
      <c r="AA42" s="187"/>
      <c r="AB42" s="187"/>
      <c r="AC42" s="187"/>
      <c r="AD42" s="187"/>
      <c r="AE42" s="187"/>
      <c r="AF42" s="187"/>
      <c r="AG42" s="187"/>
      <c r="AH42" s="187"/>
      <c r="AI42" s="187"/>
      <c r="AJ42" s="187"/>
      <c r="AK42" s="187"/>
      <c r="AL42" s="187"/>
      <c r="AM42" s="187"/>
      <c r="AN42" s="187"/>
      <c r="AO42" s="187"/>
      <c r="AP42" s="187"/>
      <c r="AQ42" s="187"/>
      <c r="AR42" s="187"/>
      <c r="AS42" s="187"/>
      <c r="AT42" s="187"/>
      <c r="AU42" s="187"/>
      <c r="AV42" s="187"/>
      <c r="AW42" s="187"/>
      <c r="AX42" s="187"/>
      <c r="AY42" s="187"/>
      <c r="AZ42" s="187"/>
      <c r="BA42" s="187"/>
      <c r="BB42" s="187"/>
      <c r="BC42" s="187"/>
      <c r="BD42" s="187"/>
      <c r="BE42" s="187"/>
    </row>
    <row r="43" spans="1:57" s="9" customFormat="1" ht="15.75" hidden="1" outlineLevel="1">
      <c r="A43" s="187"/>
      <c r="B43" s="249"/>
      <c r="C43" s="178"/>
      <c r="D43" s="200"/>
      <c r="E43" s="200"/>
      <c r="F43" s="74"/>
      <c r="G43" s="74"/>
      <c r="H43" s="74"/>
      <c r="I43" s="74"/>
      <c r="J43" s="74"/>
      <c r="K43" s="74"/>
      <c r="L43" s="74"/>
      <c r="M43" s="74"/>
      <c r="N43" s="124"/>
      <c r="O43" s="74"/>
      <c r="P43" s="124"/>
      <c r="Q43" s="24"/>
      <c r="R43" s="123"/>
      <c r="S43" s="123"/>
      <c r="T43" s="123"/>
      <c r="U43" s="123"/>
      <c r="V43" s="123"/>
      <c r="W43" s="203">
        <f>SUM(R43:V43)</f>
        <v>0</v>
      </c>
      <c r="X43" s="187"/>
      <c r="Y43" s="207"/>
      <c r="Z43" s="187"/>
      <c r="AA43" s="2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187"/>
      <c r="BE43" s="187"/>
    </row>
    <row r="44" spans="1:57" s="9" customFormat="1" ht="9" hidden="1" customHeight="1" outlineLevel="1">
      <c r="A44" s="187"/>
      <c r="B44" s="249"/>
      <c r="C44" s="178"/>
      <c r="D44" s="200"/>
      <c r="E44" s="200"/>
      <c r="F44" s="74"/>
      <c r="G44" s="74"/>
      <c r="H44" s="74"/>
      <c r="I44" s="74"/>
      <c r="J44" s="74"/>
      <c r="K44" s="74"/>
      <c r="L44" s="74"/>
      <c r="M44" s="74"/>
      <c r="N44" s="27"/>
      <c r="O44" s="74"/>
      <c r="P44" s="74"/>
      <c r="Q44" s="24"/>
      <c r="R44" s="83"/>
      <c r="S44" s="83"/>
      <c r="T44" s="83"/>
      <c r="U44" s="83"/>
      <c r="V44" s="83"/>
      <c r="W44" s="204"/>
      <c r="X44" s="187"/>
      <c r="Y44" s="207"/>
      <c r="Z44" s="187"/>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row>
    <row r="45" spans="1:57" s="9" customFormat="1" ht="15.75" hidden="1" outlineLevel="1">
      <c r="A45" s="187"/>
      <c r="B45" s="249"/>
      <c r="C45" s="178"/>
      <c r="D45" s="200"/>
      <c r="E45" s="200"/>
      <c r="F45" s="74"/>
      <c r="G45" s="74"/>
      <c r="H45" s="74"/>
      <c r="I45" s="74"/>
      <c r="J45" s="74"/>
      <c r="K45" s="74"/>
      <c r="L45" s="74"/>
      <c r="M45" s="74"/>
      <c r="N45" s="124"/>
      <c r="O45" s="74"/>
      <c r="P45" s="124"/>
      <c r="Q45" s="24"/>
      <c r="R45" s="123"/>
      <c r="S45" s="123"/>
      <c r="T45" s="123"/>
      <c r="U45" s="123"/>
      <c r="V45" s="123"/>
      <c r="W45" s="203">
        <f>SUM(R45:V45)</f>
        <v>0</v>
      </c>
      <c r="X45" s="187"/>
      <c r="Y45" s="207"/>
      <c r="Z45" s="187"/>
      <c r="AA45" s="29"/>
      <c r="AB45" s="187"/>
      <c r="AC45" s="187"/>
      <c r="AD45" s="187"/>
      <c r="AE45" s="187"/>
      <c r="AF45" s="187"/>
      <c r="AG45" s="187"/>
      <c r="AH45" s="187"/>
      <c r="AI45" s="187"/>
      <c r="AJ45" s="187"/>
      <c r="AK45" s="187"/>
      <c r="AL45" s="187"/>
      <c r="AM45" s="187"/>
      <c r="AN45" s="187"/>
      <c r="AO45" s="187"/>
      <c r="AP45" s="187"/>
      <c r="AQ45" s="187"/>
      <c r="AR45" s="187"/>
      <c r="AS45" s="187"/>
      <c r="AT45" s="187"/>
      <c r="AU45" s="187"/>
      <c r="AV45" s="187"/>
      <c r="AW45" s="187"/>
      <c r="AX45" s="187"/>
      <c r="AY45" s="187"/>
      <c r="AZ45" s="187"/>
      <c r="BA45" s="187"/>
      <c r="BB45" s="187"/>
      <c r="BC45" s="187"/>
      <c r="BD45" s="187"/>
      <c r="BE45" s="187"/>
    </row>
    <row r="46" spans="1:57" s="9" customFormat="1" ht="21" customHeight="1" collapsed="1">
      <c r="A46" s="187"/>
      <c r="B46" s="249"/>
      <c r="C46" s="178"/>
      <c r="D46" s="200"/>
      <c r="E46" s="200"/>
      <c r="F46" s="74"/>
      <c r="G46" s="74"/>
      <c r="H46" s="74"/>
      <c r="I46" s="74"/>
      <c r="J46" s="74"/>
      <c r="K46" s="74"/>
      <c r="L46" s="74"/>
      <c r="M46" s="74"/>
      <c r="N46" s="21"/>
      <c r="O46" s="74"/>
      <c r="P46" s="74"/>
      <c r="Q46" s="24"/>
      <c r="R46" s="83"/>
      <c r="S46" s="83"/>
      <c r="T46" s="83"/>
      <c r="U46" s="83"/>
      <c r="V46" s="83"/>
      <c r="W46" s="28">
        <f>SUM(W37:W45)</f>
        <v>0</v>
      </c>
      <c r="X46" s="187"/>
      <c r="Y46" s="207">
        <f>$Y$256*'Employee and project details'!O24</f>
        <v>0</v>
      </c>
      <c r="Z46" s="187"/>
      <c r="AA46" s="187"/>
      <c r="AB46" s="187"/>
      <c r="AC46" s="187"/>
      <c r="AD46" s="187"/>
      <c r="AE46" s="187"/>
      <c r="AF46" s="187"/>
      <c r="AG46" s="187"/>
      <c r="AH46" s="187"/>
      <c r="AI46" s="187"/>
      <c r="AJ46" s="187"/>
      <c r="AK46" s="187"/>
      <c r="AL46" s="187"/>
      <c r="AM46" s="187"/>
      <c r="AN46" s="187"/>
      <c r="AO46" s="187"/>
      <c r="AP46" s="187"/>
      <c r="AQ46" s="187"/>
      <c r="AR46" s="187"/>
      <c r="AS46" s="187"/>
      <c r="AT46" s="187"/>
      <c r="AU46" s="187"/>
      <c r="AV46" s="187"/>
      <c r="AW46" s="187"/>
      <c r="AX46" s="187"/>
      <c r="AY46" s="187"/>
      <c r="AZ46" s="187"/>
      <c r="BA46" s="187"/>
      <c r="BB46" s="187"/>
      <c r="BC46" s="187"/>
      <c r="BD46" s="187"/>
      <c r="BE46" s="187"/>
    </row>
    <row r="47" spans="1:57" s="9" customFormat="1" ht="15.75">
      <c r="A47" s="187"/>
      <c r="B47" s="249"/>
      <c r="C47" s="178"/>
      <c r="D47" s="36" t="str">
        <f>'Employee and project details'!D26</f>
        <v>- Select UKRI funder -</v>
      </c>
      <c r="E47" s="200"/>
      <c r="F47" s="97">
        <f>'Employee and project details'!F26</f>
        <v>0</v>
      </c>
      <c r="G47" s="74"/>
      <c r="H47" s="97">
        <f>'Employee and project details'!H26</f>
        <v>0</v>
      </c>
      <c r="I47" s="74"/>
      <c r="J47" s="97">
        <f>'Employee and project details'!J26</f>
        <v>0</v>
      </c>
      <c r="K47" s="74"/>
      <c r="L47" s="97">
        <f>'Employee and project details'!L26</f>
        <v>0</v>
      </c>
      <c r="M47" s="74"/>
      <c r="N47" s="124"/>
      <c r="O47" s="74"/>
      <c r="P47" s="124"/>
      <c r="Q47" s="24"/>
      <c r="R47" s="123"/>
      <c r="S47" s="123"/>
      <c r="T47" s="123"/>
      <c r="U47" s="123"/>
      <c r="V47" s="123"/>
      <c r="W47" s="203">
        <f>SUM(R47:V47)</f>
        <v>0</v>
      </c>
      <c r="X47" s="187"/>
      <c r="Y47" s="20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row>
    <row r="48" spans="1:57" s="9" customFormat="1" ht="8.1" hidden="1" customHeight="1" outlineLevel="1">
      <c r="A48" s="187"/>
      <c r="B48" s="249"/>
      <c r="C48" s="178"/>
      <c r="D48" s="200"/>
      <c r="E48" s="200"/>
      <c r="F48" s="74"/>
      <c r="G48" s="74"/>
      <c r="H48" s="74"/>
      <c r="I48" s="74"/>
      <c r="J48" s="74"/>
      <c r="K48" s="74"/>
      <c r="L48" s="74"/>
      <c r="M48" s="74"/>
      <c r="N48" s="27"/>
      <c r="O48" s="74"/>
      <c r="P48" s="74"/>
      <c r="Q48" s="24"/>
      <c r="R48" s="83"/>
      <c r="S48" s="83"/>
      <c r="T48" s="83"/>
      <c r="U48" s="83"/>
      <c r="V48" s="83"/>
      <c r="W48" s="204"/>
      <c r="X48" s="187"/>
      <c r="Y48" s="207"/>
      <c r="Z48" s="187"/>
      <c r="AA48" s="187"/>
      <c r="AB48" s="187"/>
      <c r="AC48" s="187"/>
      <c r="AD48" s="187"/>
      <c r="AE48" s="187"/>
      <c r="AF48" s="187"/>
      <c r="AG48" s="187"/>
      <c r="AH48" s="187"/>
      <c r="AI48" s="187"/>
      <c r="AJ48" s="187"/>
      <c r="AK48" s="187"/>
      <c r="AL48" s="187"/>
      <c r="AM48" s="187"/>
      <c r="AN48" s="187"/>
      <c r="AO48" s="187"/>
      <c r="AP48" s="187"/>
      <c r="AQ48" s="187"/>
      <c r="AR48" s="187"/>
      <c r="AS48" s="187"/>
      <c r="AT48" s="187"/>
      <c r="AU48" s="187"/>
      <c r="AV48" s="187"/>
      <c r="AW48" s="187"/>
      <c r="AX48" s="187"/>
      <c r="AY48" s="187"/>
      <c r="AZ48" s="187"/>
      <c r="BA48" s="187"/>
      <c r="BB48" s="187"/>
      <c r="BC48" s="187"/>
      <c r="BD48" s="187"/>
      <c r="BE48" s="187"/>
    </row>
    <row r="49" spans="1:57" s="9" customFormat="1" ht="15.75" hidden="1" outlineLevel="1">
      <c r="A49" s="187"/>
      <c r="B49" s="249"/>
      <c r="C49" s="178"/>
      <c r="D49" s="200"/>
      <c r="E49" s="200"/>
      <c r="F49" s="74"/>
      <c r="G49" s="74"/>
      <c r="H49" s="74"/>
      <c r="I49" s="74"/>
      <c r="J49" s="74"/>
      <c r="K49" s="74"/>
      <c r="L49" s="74"/>
      <c r="M49" s="74"/>
      <c r="N49" s="124"/>
      <c r="O49" s="74"/>
      <c r="P49" s="124"/>
      <c r="Q49" s="24"/>
      <c r="R49" s="123"/>
      <c r="S49" s="123"/>
      <c r="T49" s="123"/>
      <c r="U49" s="123"/>
      <c r="V49" s="123"/>
      <c r="W49" s="203">
        <f>SUM(R49:V49)</f>
        <v>0</v>
      </c>
      <c r="X49" s="187"/>
      <c r="Y49" s="207"/>
      <c r="Z49" s="187"/>
      <c r="AA49" s="187"/>
      <c r="AB49" s="187"/>
      <c r="AC49" s="187"/>
      <c r="AD49" s="187"/>
      <c r="AE49" s="187"/>
      <c r="AF49" s="187"/>
      <c r="AG49" s="187"/>
      <c r="AH49" s="187"/>
      <c r="AI49" s="187"/>
      <c r="AJ49" s="187"/>
      <c r="AK49" s="187"/>
      <c r="AL49" s="187"/>
      <c r="AM49" s="187"/>
      <c r="AN49" s="187"/>
      <c r="AO49" s="187"/>
      <c r="AP49" s="187"/>
      <c r="AQ49" s="187"/>
      <c r="AR49" s="187"/>
      <c r="AS49" s="187"/>
      <c r="AT49" s="187"/>
      <c r="AU49" s="187"/>
      <c r="AV49" s="187"/>
      <c r="AW49" s="187"/>
      <c r="AX49" s="187"/>
      <c r="AY49" s="187"/>
      <c r="AZ49" s="187"/>
      <c r="BA49" s="187"/>
      <c r="BB49" s="187"/>
      <c r="BC49" s="187"/>
      <c r="BD49" s="187"/>
      <c r="BE49" s="187"/>
    </row>
    <row r="50" spans="1:57" s="9" customFormat="1" ht="8.1" hidden="1" customHeight="1" outlineLevel="1">
      <c r="A50" s="187"/>
      <c r="B50" s="249"/>
      <c r="C50" s="178"/>
      <c r="D50" s="200"/>
      <c r="E50" s="200"/>
      <c r="F50" s="74"/>
      <c r="G50" s="74"/>
      <c r="H50" s="74"/>
      <c r="I50" s="74"/>
      <c r="J50" s="74"/>
      <c r="K50" s="74"/>
      <c r="L50" s="74"/>
      <c r="M50" s="74"/>
      <c r="N50" s="27"/>
      <c r="O50" s="74"/>
      <c r="P50" s="74"/>
      <c r="Q50" s="24"/>
      <c r="R50" s="83"/>
      <c r="S50" s="83"/>
      <c r="T50" s="83"/>
      <c r="U50" s="83"/>
      <c r="V50" s="83"/>
      <c r="W50" s="204"/>
      <c r="X50" s="187"/>
      <c r="Y50" s="207"/>
      <c r="Z50" s="187"/>
      <c r="AA50" s="187"/>
      <c r="AB50" s="187"/>
      <c r="AC50" s="187"/>
      <c r="AD50" s="187"/>
      <c r="AE50" s="187"/>
      <c r="AF50" s="187"/>
      <c r="AG50" s="187"/>
      <c r="AH50" s="187"/>
      <c r="AI50" s="187"/>
      <c r="AJ50" s="187"/>
      <c r="AK50" s="187"/>
      <c r="AL50" s="187"/>
      <c r="AM50" s="187"/>
      <c r="AN50" s="187"/>
      <c r="AO50" s="187"/>
      <c r="AP50" s="187"/>
      <c r="AQ50" s="187"/>
      <c r="AR50" s="187"/>
      <c r="AS50" s="187"/>
      <c r="AT50" s="187"/>
      <c r="AU50" s="187"/>
      <c r="AV50" s="187"/>
      <c r="AW50" s="187"/>
      <c r="AX50" s="187"/>
      <c r="AY50" s="187"/>
      <c r="AZ50" s="187"/>
      <c r="BA50" s="187"/>
      <c r="BB50" s="187"/>
      <c r="BC50" s="187"/>
      <c r="BD50" s="187"/>
      <c r="BE50" s="187"/>
    </row>
    <row r="51" spans="1:57" s="9" customFormat="1" ht="15.75" hidden="1" outlineLevel="1">
      <c r="A51" s="187"/>
      <c r="B51" s="249"/>
      <c r="C51" s="178"/>
      <c r="D51" s="200"/>
      <c r="E51" s="200"/>
      <c r="F51" s="74"/>
      <c r="G51" s="74"/>
      <c r="H51" s="74"/>
      <c r="I51" s="74"/>
      <c r="J51" s="74"/>
      <c r="K51" s="74"/>
      <c r="L51" s="74"/>
      <c r="M51" s="74"/>
      <c r="N51" s="124"/>
      <c r="O51" s="74"/>
      <c r="P51" s="124"/>
      <c r="Q51" s="24"/>
      <c r="R51" s="123"/>
      <c r="S51" s="123"/>
      <c r="T51" s="123"/>
      <c r="U51" s="123"/>
      <c r="V51" s="123"/>
      <c r="W51" s="203">
        <f>SUM(R51:V51)</f>
        <v>0</v>
      </c>
      <c r="X51" s="187"/>
      <c r="Y51" s="207"/>
      <c r="Z51" s="187"/>
      <c r="AA51" s="29"/>
      <c r="AB51" s="187"/>
      <c r="AC51" s="187"/>
      <c r="AD51" s="187"/>
      <c r="AE51" s="187"/>
      <c r="AF51" s="187"/>
      <c r="AG51" s="187"/>
      <c r="AH51" s="187"/>
      <c r="AI51" s="187"/>
      <c r="AJ51" s="187"/>
      <c r="AK51" s="187"/>
      <c r="AL51" s="187"/>
      <c r="AM51" s="187"/>
      <c r="AN51" s="187"/>
      <c r="AO51" s="187"/>
      <c r="AP51" s="187"/>
      <c r="AQ51" s="187"/>
      <c r="AR51" s="187"/>
      <c r="AS51" s="187"/>
      <c r="AT51" s="187"/>
      <c r="AU51" s="187"/>
      <c r="AV51" s="187"/>
      <c r="AW51" s="187"/>
      <c r="AX51" s="187"/>
      <c r="AY51" s="187"/>
      <c r="AZ51" s="187"/>
      <c r="BA51" s="187"/>
      <c r="BB51" s="187"/>
      <c r="BC51" s="187"/>
      <c r="BD51" s="187"/>
      <c r="BE51" s="187"/>
    </row>
    <row r="52" spans="1:57" s="9" customFormat="1" ht="8.1" hidden="1" customHeight="1" outlineLevel="1">
      <c r="A52" s="187"/>
      <c r="B52" s="249"/>
      <c r="C52" s="178"/>
      <c r="D52" s="200"/>
      <c r="E52" s="200"/>
      <c r="F52" s="74"/>
      <c r="G52" s="74"/>
      <c r="H52" s="74"/>
      <c r="I52" s="74"/>
      <c r="J52" s="74"/>
      <c r="K52" s="74"/>
      <c r="L52" s="74"/>
      <c r="M52" s="74"/>
      <c r="N52" s="27"/>
      <c r="O52" s="74"/>
      <c r="P52" s="74"/>
      <c r="Q52" s="24"/>
      <c r="R52" s="83"/>
      <c r="S52" s="83"/>
      <c r="T52" s="83"/>
      <c r="U52" s="83"/>
      <c r="V52" s="83"/>
      <c r="W52" s="204"/>
      <c r="X52" s="187"/>
      <c r="Y52" s="20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87"/>
      <c r="AZ52" s="187"/>
      <c r="BA52" s="187"/>
      <c r="BB52" s="187"/>
      <c r="BC52" s="187"/>
      <c r="BD52" s="187"/>
      <c r="BE52" s="187"/>
    </row>
    <row r="53" spans="1:57" s="9" customFormat="1" ht="15.75" hidden="1" outlineLevel="1">
      <c r="A53" s="187"/>
      <c r="B53" s="249"/>
      <c r="C53" s="178"/>
      <c r="D53" s="200"/>
      <c r="E53" s="200"/>
      <c r="F53" s="74"/>
      <c r="G53" s="74"/>
      <c r="H53" s="74"/>
      <c r="I53" s="74"/>
      <c r="J53" s="74"/>
      <c r="K53" s="74"/>
      <c r="L53" s="74"/>
      <c r="M53" s="74"/>
      <c r="N53" s="124"/>
      <c r="O53" s="74"/>
      <c r="P53" s="124"/>
      <c r="Q53" s="24"/>
      <c r="R53" s="123"/>
      <c r="S53" s="123"/>
      <c r="T53" s="123"/>
      <c r="U53" s="123"/>
      <c r="V53" s="123"/>
      <c r="W53" s="203">
        <f>SUM(R53:V53)</f>
        <v>0</v>
      </c>
      <c r="X53" s="187"/>
      <c r="Y53" s="207"/>
      <c r="Z53" s="187"/>
      <c r="AA53" s="29"/>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row>
    <row r="54" spans="1:57" s="9" customFormat="1" ht="8.1" hidden="1" customHeight="1" outlineLevel="1">
      <c r="A54" s="187"/>
      <c r="B54" s="249"/>
      <c r="C54" s="178"/>
      <c r="D54" s="200"/>
      <c r="E54" s="200"/>
      <c r="F54" s="74"/>
      <c r="G54" s="74"/>
      <c r="H54" s="74"/>
      <c r="I54" s="74"/>
      <c r="J54" s="74"/>
      <c r="K54" s="74"/>
      <c r="L54" s="74"/>
      <c r="M54" s="74"/>
      <c r="N54" s="27"/>
      <c r="O54" s="74"/>
      <c r="P54" s="74"/>
      <c r="Q54" s="24"/>
      <c r="R54" s="83"/>
      <c r="S54" s="83"/>
      <c r="T54" s="83"/>
      <c r="U54" s="83"/>
      <c r="V54" s="83"/>
      <c r="W54" s="204"/>
      <c r="X54" s="187"/>
      <c r="Y54" s="20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row>
    <row r="55" spans="1:57" s="9" customFormat="1" ht="15.75" hidden="1" outlineLevel="1">
      <c r="A55" s="187"/>
      <c r="B55" s="249"/>
      <c r="C55" s="178"/>
      <c r="D55" s="200"/>
      <c r="E55" s="200"/>
      <c r="F55" s="74"/>
      <c r="G55" s="74"/>
      <c r="H55" s="74"/>
      <c r="I55" s="74"/>
      <c r="J55" s="74"/>
      <c r="K55" s="74"/>
      <c r="L55" s="74"/>
      <c r="M55" s="74"/>
      <c r="N55" s="124"/>
      <c r="O55" s="74"/>
      <c r="P55" s="124"/>
      <c r="Q55" s="24"/>
      <c r="R55" s="123"/>
      <c r="S55" s="123"/>
      <c r="T55" s="123"/>
      <c r="U55" s="123"/>
      <c r="V55" s="123"/>
      <c r="W55" s="203">
        <f>SUM(R55:V55)</f>
        <v>0</v>
      </c>
      <c r="X55" s="187"/>
      <c r="Y55" s="207"/>
      <c r="Z55" s="187"/>
      <c r="AA55" s="29"/>
      <c r="AB55" s="187"/>
      <c r="AC55" s="187"/>
      <c r="AD55" s="187"/>
      <c r="AE55" s="187"/>
      <c r="AF55" s="187"/>
      <c r="AG55" s="187"/>
      <c r="AH55" s="187"/>
      <c r="AI55" s="187"/>
      <c r="AJ55" s="187"/>
      <c r="AK55" s="187"/>
      <c r="AL55" s="187"/>
      <c r="AM55" s="187"/>
      <c r="AN55" s="187"/>
      <c r="AO55" s="187"/>
      <c r="AP55" s="187"/>
      <c r="AQ55" s="187"/>
      <c r="AR55" s="187"/>
      <c r="AS55" s="187"/>
      <c r="AT55" s="187"/>
      <c r="AU55" s="187"/>
      <c r="AV55" s="187"/>
      <c r="AW55" s="187"/>
      <c r="AX55" s="187"/>
      <c r="AY55" s="187"/>
      <c r="AZ55" s="187"/>
      <c r="BA55" s="187"/>
      <c r="BB55" s="187"/>
      <c r="BC55" s="187"/>
      <c r="BD55" s="187"/>
      <c r="BE55" s="187"/>
    </row>
    <row r="56" spans="1:57" s="9" customFormat="1" ht="21" customHeight="1" collapsed="1">
      <c r="A56" s="187"/>
      <c r="B56" s="249"/>
      <c r="C56" s="178"/>
      <c r="D56" s="200"/>
      <c r="E56" s="200"/>
      <c r="F56" s="74"/>
      <c r="G56" s="74"/>
      <c r="H56" s="74"/>
      <c r="I56" s="74"/>
      <c r="J56" s="74"/>
      <c r="K56" s="74"/>
      <c r="L56" s="74"/>
      <c r="M56" s="74"/>
      <c r="N56" s="21"/>
      <c r="O56" s="74"/>
      <c r="P56" s="74"/>
      <c r="Q56" s="24"/>
      <c r="R56" s="83"/>
      <c r="S56" s="83"/>
      <c r="T56" s="83"/>
      <c r="U56" s="83"/>
      <c r="V56" s="83"/>
      <c r="W56" s="28">
        <f>SUM(W47:W55)</f>
        <v>0</v>
      </c>
      <c r="X56" s="187"/>
      <c r="Y56" s="207">
        <f>$Y$256*'Employee and project details'!O26</f>
        <v>0</v>
      </c>
      <c r="Z56" s="187"/>
      <c r="AA56" s="29"/>
      <c r="AB56" s="187"/>
      <c r="AC56" s="187"/>
      <c r="AD56" s="187"/>
      <c r="AE56" s="187"/>
      <c r="AF56" s="187"/>
      <c r="AG56" s="187"/>
      <c r="AH56" s="187"/>
      <c r="AI56" s="187"/>
      <c r="AJ56" s="187"/>
      <c r="AK56" s="187"/>
      <c r="AL56" s="187"/>
      <c r="AM56" s="187"/>
      <c r="AN56" s="187"/>
      <c r="AO56" s="187"/>
      <c r="AP56" s="187"/>
      <c r="AQ56" s="187"/>
      <c r="AR56" s="187"/>
      <c r="AS56" s="187"/>
      <c r="AT56" s="187"/>
      <c r="AU56" s="187"/>
      <c r="AV56" s="187"/>
      <c r="AW56" s="187"/>
      <c r="AX56" s="187"/>
      <c r="AY56" s="187"/>
      <c r="AZ56" s="187"/>
      <c r="BA56" s="187"/>
      <c r="BB56" s="187"/>
      <c r="BC56" s="187"/>
      <c r="BD56" s="187"/>
      <c r="BE56" s="187"/>
    </row>
    <row r="57" spans="1:57" s="9" customFormat="1" ht="15.75">
      <c r="A57" s="187"/>
      <c r="B57" s="249"/>
      <c r="C57" s="178"/>
      <c r="D57" s="36" t="str">
        <f>'Employee and project details'!D28</f>
        <v>- Select UKRI funder -</v>
      </c>
      <c r="E57" s="200"/>
      <c r="F57" s="97">
        <f>'Employee and project details'!F28</f>
        <v>0</v>
      </c>
      <c r="G57" s="74"/>
      <c r="H57" s="97">
        <f>'Employee and project details'!H28</f>
        <v>0</v>
      </c>
      <c r="I57" s="74"/>
      <c r="J57" s="97">
        <f>'Employee and project details'!J28</f>
        <v>0</v>
      </c>
      <c r="K57" s="74"/>
      <c r="L57" s="97">
        <f>'Employee and project details'!L28</f>
        <v>0</v>
      </c>
      <c r="M57" s="74"/>
      <c r="N57" s="124"/>
      <c r="O57" s="74"/>
      <c r="P57" s="124"/>
      <c r="Q57" s="24"/>
      <c r="R57" s="123"/>
      <c r="S57" s="123"/>
      <c r="T57" s="123"/>
      <c r="U57" s="123"/>
      <c r="V57" s="123"/>
      <c r="W57" s="203">
        <f>SUM(R57:V57)</f>
        <v>0</v>
      </c>
      <c r="X57" s="187"/>
      <c r="Y57" s="207"/>
      <c r="Z57" s="187"/>
      <c r="AA57" s="187"/>
      <c r="AB57" s="187"/>
      <c r="AC57" s="187"/>
      <c r="AD57" s="187"/>
      <c r="AE57" s="187"/>
      <c r="AF57" s="187"/>
      <c r="AG57" s="187"/>
      <c r="AH57" s="187"/>
      <c r="AI57" s="187"/>
      <c r="AJ57" s="187"/>
      <c r="AK57" s="187"/>
      <c r="AL57" s="187"/>
      <c r="AM57" s="187"/>
      <c r="AN57" s="187"/>
      <c r="AO57" s="187"/>
      <c r="AP57" s="187"/>
      <c r="AQ57" s="187"/>
      <c r="AR57" s="187"/>
      <c r="AS57" s="187"/>
      <c r="AT57" s="187"/>
      <c r="AU57" s="187"/>
      <c r="AV57" s="187"/>
      <c r="AW57" s="187"/>
      <c r="AX57" s="187"/>
      <c r="AY57" s="187"/>
      <c r="AZ57" s="187"/>
      <c r="BA57" s="187"/>
      <c r="BB57" s="187"/>
      <c r="BC57" s="187"/>
      <c r="BD57" s="187"/>
      <c r="BE57" s="187"/>
    </row>
    <row r="58" spans="1:57" s="9" customFormat="1" ht="8.1" hidden="1" customHeight="1" outlineLevel="1">
      <c r="A58" s="187"/>
      <c r="B58" s="249"/>
      <c r="C58" s="178"/>
      <c r="D58" s="200"/>
      <c r="E58" s="200"/>
      <c r="F58" s="74"/>
      <c r="G58" s="74"/>
      <c r="H58" s="74"/>
      <c r="I58" s="74"/>
      <c r="J58" s="74"/>
      <c r="K58" s="74"/>
      <c r="L58" s="74"/>
      <c r="M58" s="74"/>
      <c r="N58" s="27"/>
      <c r="O58" s="74"/>
      <c r="P58" s="74"/>
      <c r="Q58" s="24"/>
      <c r="R58" s="83"/>
      <c r="S58" s="83"/>
      <c r="T58" s="83"/>
      <c r="U58" s="83"/>
      <c r="V58" s="83"/>
      <c r="W58" s="204"/>
      <c r="X58" s="187"/>
      <c r="Y58" s="20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row>
    <row r="59" spans="1:57" s="9" customFormat="1" ht="15.75" hidden="1" outlineLevel="1">
      <c r="A59" s="187"/>
      <c r="B59" s="249"/>
      <c r="C59" s="178"/>
      <c r="D59" s="200"/>
      <c r="E59" s="200"/>
      <c r="F59" s="74"/>
      <c r="G59" s="74"/>
      <c r="H59" s="74"/>
      <c r="I59" s="74"/>
      <c r="J59" s="74"/>
      <c r="K59" s="74"/>
      <c r="L59" s="74"/>
      <c r="M59" s="74"/>
      <c r="N59" s="124"/>
      <c r="O59" s="74"/>
      <c r="P59" s="124"/>
      <c r="Q59" s="24"/>
      <c r="R59" s="123"/>
      <c r="S59" s="123"/>
      <c r="T59" s="123"/>
      <c r="U59" s="123"/>
      <c r="V59" s="123"/>
      <c r="W59" s="203">
        <f>SUM(R59:V59)</f>
        <v>0</v>
      </c>
      <c r="X59" s="187"/>
      <c r="Y59" s="207"/>
      <c r="Z59" s="187"/>
      <c r="AA59" s="187"/>
      <c r="AB59" s="187"/>
      <c r="AC59" s="187"/>
      <c r="AD59" s="187"/>
      <c r="AE59" s="187"/>
      <c r="AF59" s="187"/>
      <c r="AG59" s="187"/>
      <c r="AH59" s="187"/>
      <c r="AI59" s="187"/>
      <c r="AJ59" s="187"/>
      <c r="AK59" s="187"/>
      <c r="AL59" s="187"/>
      <c r="AM59" s="187"/>
      <c r="AN59" s="187"/>
      <c r="AO59" s="187"/>
      <c r="AP59" s="187"/>
      <c r="AQ59" s="187"/>
      <c r="AR59" s="187"/>
      <c r="AS59" s="187"/>
      <c r="AT59" s="187"/>
      <c r="AU59" s="187"/>
      <c r="AV59" s="187"/>
      <c r="AW59" s="187"/>
      <c r="AX59" s="187"/>
      <c r="AY59" s="187"/>
      <c r="AZ59" s="187"/>
      <c r="BA59" s="187"/>
      <c r="BB59" s="187"/>
      <c r="BC59" s="187"/>
      <c r="BD59" s="187"/>
      <c r="BE59" s="187"/>
    </row>
    <row r="60" spans="1:57" s="9" customFormat="1" ht="8.1" hidden="1" customHeight="1" outlineLevel="1">
      <c r="A60" s="187"/>
      <c r="B60" s="249"/>
      <c r="C60" s="178"/>
      <c r="D60" s="200"/>
      <c r="E60" s="200"/>
      <c r="F60" s="74"/>
      <c r="G60" s="74"/>
      <c r="H60" s="74"/>
      <c r="I60" s="74"/>
      <c r="J60" s="74"/>
      <c r="K60" s="74"/>
      <c r="L60" s="74"/>
      <c r="M60" s="74"/>
      <c r="N60" s="27"/>
      <c r="O60" s="74"/>
      <c r="P60" s="74"/>
      <c r="Q60" s="24"/>
      <c r="R60" s="83"/>
      <c r="S60" s="83"/>
      <c r="T60" s="83"/>
      <c r="U60" s="83"/>
      <c r="V60" s="83"/>
      <c r="W60" s="204"/>
      <c r="X60" s="187"/>
      <c r="Y60" s="207"/>
      <c r="Z60" s="187"/>
      <c r="AA60" s="187"/>
      <c r="AB60" s="187"/>
      <c r="AC60" s="187"/>
      <c r="AD60" s="187"/>
      <c r="AE60" s="187"/>
      <c r="AF60" s="187"/>
      <c r="AG60" s="187"/>
      <c r="AH60" s="187"/>
      <c r="AI60" s="187"/>
      <c r="AJ60" s="187"/>
      <c r="AK60" s="187"/>
      <c r="AL60" s="187"/>
      <c r="AM60" s="187"/>
      <c r="AN60" s="187"/>
      <c r="AO60" s="187"/>
      <c r="AP60" s="187"/>
      <c r="AQ60" s="187"/>
      <c r="AR60" s="187"/>
      <c r="AS60" s="187"/>
      <c r="AT60" s="187"/>
      <c r="AU60" s="187"/>
      <c r="AV60" s="187"/>
      <c r="AW60" s="187"/>
      <c r="AX60" s="187"/>
      <c r="AY60" s="187"/>
      <c r="AZ60" s="187"/>
      <c r="BA60" s="187"/>
      <c r="BB60" s="187"/>
      <c r="BC60" s="187"/>
      <c r="BD60" s="187"/>
      <c r="BE60" s="187"/>
    </row>
    <row r="61" spans="1:57" s="9" customFormat="1" ht="15.75" hidden="1" outlineLevel="1">
      <c r="A61" s="187"/>
      <c r="B61" s="249"/>
      <c r="C61" s="178"/>
      <c r="D61" s="200"/>
      <c r="E61" s="200"/>
      <c r="F61" s="74"/>
      <c r="G61" s="74"/>
      <c r="H61" s="74"/>
      <c r="I61" s="74"/>
      <c r="J61" s="74"/>
      <c r="K61" s="74"/>
      <c r="L61" s="74"/>
      <c r="M61" s="74"/>
      <c r="N61" s="124"/>
      <c r="O61" s="74"/>
      <c r="P61" s="124"/>
      <c r="Q61" s="24"/>
      <c r="R61" s="123"/>
      <c r="S61" s="123"/>
      <c r="T61" s="123"/>
      <c r="U61" s="123"/>
      <c r="V61" s="123"/>
      <c r="W61" s="203">
        <f>SUM(R61:V61)</f>
        <v>0</v>
      </c>
      <c r="X61" s="187"/>
      <c r="Y61" s="207"/>
      <c r="Z61" s="187"/>
      <c r="AA61" s="29"/>
      <c r="AB61" s="187"/>
      <c r="AC61" s="187"/>
      <c r="AD61" s="187"/>
      <c r="AE61" s="187"/>
      <c r="AF61" s="187"/>
      <c r="AG61" s="187"/>
      <c r="AH61" s="187"/>
      <c r="AI61" s="187"/>
      <c r="AJ61" s="187"/>
      <c r="AK61" s="187"/>
      <c r="AL61" s="187"/>
      <c r="AM61" s="187"/>
      <c r="AN61" s="187"/>
      <c r="AO61" s="187"/>
      <c r="AP61" s="187"/>
      <c r="AQ61" s="187"/>
      <c r="AR61" s="187"/>
      <c r="AS61" s="187"/>
      <c r="AT61" s="187"/>
      <c r="AU61" s="187"/>
      <c r="AV61" s="187"/>
      <c r="AW61" s="187"/>
      <c r="AX61" s="187"/>
      <c r="AY61" s="187"/>
      <c r="AZ61" s="187"/>
      <c r="BA61" s="187"/>
      <c r="BB61" s="187"/>
      <c r="BC61" s="187"/>
      <c r="BD61" s="187"/>
      <c r="BE61" s="187"/>
    </row>
    <row r="62" spans="1:57" s="9" customFormat="1" ht="8.1" hidden="1" customHeight="1" outlineLevel="1">
      <c r="A62" s="187"/>
      <c r="B62" s="249"/>
      <c r="C62" s="178"/>
      <c r="D62" s="200"/>
      <c r="E62" s="200"/>
      <c r="F62" s="74"/>
      <c r="G62" s="74"/>
      <c r="H62" s="74"/>
      <c r="I62" s="74"/>
      <c r="J62" s="74"/>
      <c r="K62" s="74"/>
      <c r="L62" s="74"/>
      <c r="M62" s="74"/>
      <c r="N62" s="27"/>
      <c r="O62" s="74"/>
      <c r="P62" s="74"/>
      <c r="Q62" s="24"/>
      <c r="R62" s="83"/>
      <c r="S62" s="83"/>
      <c r="T62" s="83"/>
      <c r="U62" s="83"/>
      <c r="V62" s="83"/>
      <c r="W62" s="204"/>
      <c r="X62" s="187"/>
      <c r="Y62" s="207"/>
      <c r="Z62" s="187"/>
      <c r="AA62" s="187"/>
      <c r="AB62" s="187"/>
      <c r="AC62" s="187"/>
      <c r="AD62" s="187"/>
      <c r="AE62" s="187"/>
      <c r="AF62" s="187"/>
      <c r="AG62" s="187"/>
      <c r="AH62" s="187"/>
      <c r="AI62" s="187"/>
      <c r="AJ62" s="187"/>
      <c r="AK62" s="187"/>
      <c r="AL62" s="187"/>
      <c r="AM62" s="187"/>
      <c r="AN62" s="187"/>
      <c r="AO62" s="187"/>
      <c r="AP62" s="187"/>
      <c r="AQ62" s="187"/>
      <c r="AR62" s="187"/>
      <c r="AS62" s="187"/>
      <c r="AT62" s="187"/>
      <c r="AU62" s="187"/>
      <c r="AV62" s="187"/>
      <c r="AW62" s="187"/>
      <c r="AX62" s="187"/>
      <c r="AY62" s="187"/>
      <c r="AZ62" s="187"/>
      <c r="BA62" s="187"/>
      <c r="BB62" s="187"/>
      <c r="BC62" s="187"/>
      <c r="BD62" s="187"/>
      <c r="BE62" s="187"/>
    </row>
    <row r="63" spans="1:57" s="9" customFormat="1" ht="15.75" hidden="1" outlineLevel="1">
      <c r="A63" s="187"/>
      <c r="B63" s="249"/>
      <c r="C63" s="178"/>
      <c r="D63" s="200"/>
      <c r="E63" s="200"/>
      <c r="F63" s="74"/>
      <c r="G63" s="74"/>
      <c r="H63" s="74"/>
      <c r="I63" s="74"/>
      <c r="J63" s="74"/>
      <c r="K63" s="74"/>
      <c r="L63" s="74"/>
      <c r="M63" s="74"/>
      <c r="N63" s="124"/>
      <c r="O63" s="74"/>
      <c r="P63" s="124"/>
      <c r="Q63" s="24"/>
      <c r="R63" s="123"/>
      <c r="S63" s="123"/>
      <c r="T63" s="123"/>
      <c r="U63" s="123"/>
      <c r="V63" s="123"/>
      <c r="W63" s="203">
        <f>SUM(R63:V63)</f>
        <v>0</v>
      </c>
      <c r="X63" s="187"/>
      <c r="Y63" s="207"/>
      <c r="Z63" s="187"/>
      <c r="AA63" s="29"/>
      <c r="AB63" s="187"/>
      <c r="AC63" s="187"/>
      <c r="AD63" s="187"/>
      <c r="AE63" s="187"/>
      <c r="AF63" s="187"/>
      <c r="AG63" s="187"/>
      <c r="AH63" s="187"/>
      <c r="AI63" s="187"/>
      <c r="AJ63" s="187"/>
      <c r="AK63" s="187"/>
      <c r="AL63" s="187"/>
      <c r="AM63" s="187"/>
      <c r="AN63" s="187"/>
      <c r="AO63" s="187"/>
      <c r="AP63" s="187"/>
      <c r="AQ63" s="187"/>
      <c r="AR63" s="187"/>
      <c r="AS63" s="187"/>
      <c r="AT63" s="187"/>
      <c r="AU63" s="187"/>
      <c r="AV63" s="187"/>
      <c r="AW63" s="187"/>
      <c r="AX63" s="187"/>
      <c r="AY63" s="187"/>
      <c r="AZ63" s="187"/>
      <c r="BA63" s="187"/>
      <c r="BB63" s="187"/>
      <c r="BC63" s="187"/>
      <c r="BD63" s="187"/>
      <c r="BE63" s="187"/>
    </row>
    <row r="64" spans="1:57" s="9" customFormat="1" ht="8.1" hidden="1" customHeight="1" outlineLevel="1">
      <c r="A64" s="187"/>
      <c r="B64" s="249"/>
      <c r="C64" s="178"/>
      <c r="D64" s="200"/>
      <c r="E64" s="200"/>
      <c r="F64" s="74"/>
      <c r="G64" s="74"/>
      <c r="H64" s="74"/>
      <c r="I64" s="74"/>
      <c r="J64" s="74"/>
      <c r="K64" s="74"/>
      <c r="L64" s="74"/>
      <c r="M64" s="74"/>
      <c r="N64" s="27"/>
      <c r="O64" s="74"/>
      <c r="P64" s="74"/>
      <c r="Q64" s="24"/>
      <c r="R64" s="83"/>
      <c r="S64" s="83"/>
      <c r="T64" s="83"/>
      <c r="U64" s="83"/>
      <c r="V64" s="83"/>
      <c r="W64" s="204"/>
      <c r="X64" s="187"/>
      <c r="Y64" s="207"/>
      <c r="Z64" s="187"/>
      <c r="AA64" s="187"/>
      <c r="AB64" s="187"/>
      <c r="AC64" s="187"/>
      <c r="AD64" s="187"/>
      <c r="AE64" s="187"/>
      <c r="AF64" s="187"/>
      <c r="AG64" s="187"/>
      <c r="AH64" s="187"/>
      <c r="AI64" s="187"/>
      <c r="AJ64" s="187"/>
      <c r="AK64" s="187"/>
      <c r="AL64" s="187"/>
      <c r="AM64" s="187"/>
      <c r="AN64" s="187"/>
      <c r="AO64" s="187"/>
      <c r="AP64" s="187"/>
      <c r="AQ64" s="187"/>
      <c r="AR64" s="187"/>
      <c r="AS64" s="187"/>
      <c r="AT64" s="187"/>
      <c r="AU64" s="187"/>
      <c r="AV64" s="187"/>
      <c r="AW64" s="187"/>
      <c r="AX64" s="187"/>
      <c r="AY64" s="187"/>
      <c r="AZ64" s="187"/>
      <c r="BA64" s="187"/>
      <c r="BB64" s="187"/>
      <c r="BC64" s="187"/>
      <c r="BD64" s="187"/>
      <c r="BE64" s="187"/>
    </row>
    <row r="65" spans="1:57" s="9" customFormat="1" ht="15.75" hidden="1" outlineLevel="1">
      <c r="A65" s="187"/>
      <c r="B65" s="249"/>
      <c r="C65" s="178"/>
      <c r="D65" s="200"/>
      <c r="E65" s="200"/>
      <c r="F65" s="74"/>
      <c r="G65" s="74"/>
      <c r="H65" s="74"/>
      <c r="I65" s="74"/>
      <c r="J65" s="74"/>
      <c r="K65" s="74"/>
      <c r="L65" s="74"/>
      <c r="M65" s="74"/>
      <c r="N65" s="124"/>
      <c r="O65" s="74"/>
      <c r="P65" s="124"/>
      <c r="Q65" s="24"/>
      <c r="R65" s="123"/>
      <c r="S65" s="123"/>
      <c r="T65" s="123"/>
      <c r="U65" s="123"/>
      <c r="V65" s="123"/>
      <c r="W65" s="203">
        <f>SUM(R65:V65)</f>
        <v>0</v>
      </c>
      <c r="X65" s="187"/>
      <c r="Y65" s="207"/>
      <c r="Z65" s="187"/>
      <c r="AA65" s="29"/>
      <c r="AB65" s="187"/>
      <c r="AC65" s="187"/>
      <c r="AD65" s="187"/>
      <c r="AE65" s="187"/>
      <c r="AF65" s="187"/>
      <c r="AG65" s="187"/>
      <c r="AH65" s="187"/>
      <c r="AI65" s="187"/>
      <c r="AJ65" s="187"/>
      <c r="AK65" s="187"/>
      <c r="AL65" s="187"/>
      <c r="AM65" s="187"/>
      <c r="AN65" s="187"/>
      <c r="AO65" s="187"/>
      <c r="AP65" s="187"/>
      <c r="AQ65" s="187"/>
      <c r="AR65" s="187"/>
      <c r="AS65" s="187"/>
      <c r="AT65" s="187"/>
      <c r="AU65" s="187"/>
      <c r="AV65" s="187"/>
      <c r="AW65" s="187"/>
      <c r="AX65" s="187"/>
      <c r="AY65" s="187"/>
      <c r="AZ65" s="187"/>
      <c r="BA65" s="187"/>
      <c r="BB65" s="187"/>
      <c r="BC65" s="187"/>
      <c r="BD65" s="187"/>
      <c r="BE65" s="187"/>
    </row>
    <row r="66" spans="1:57" s="9" customFormat="1" ht="21" customHeight="1" collapsed="1">
      <c r="A66" s="187"/>
      <c r="B66" s="249"/>
      <c r="C66" s="178"/>
      <c r="D66" s="200"/>
      <c r="E66" s="200"/>
      <c r="F66" s="197"/>
      <c r="G66" s="197"/>
      <c r="H66" s="197"/>
      <c r="I66" s="197"/>
      <c r="J66" s="197"/>
      <c r="K66" s="197"/>
      <c r="L66" s="197"/>
      <c r="M66" s="197"/>
      <c r="N66" s="185"/>
      <c r="O66" s="197"/>
      <c r="P66" s="197"/>
      <c r="Q66" s="201"/>
      <c r="R66" s="204"/>
      <c r="S66" s="204"/>
      <c r="T66" s="204"/>
      <c r="U66" s="204"/>
      <c r="V66" s="204"/>
      <c r="W66" s="28">
        <f>SUM(W57:W65)</f>
        <v>0</v>
      </c>
      <c r="X66" s="187"/>
      <c r="Y66" s="207">
        <f>$Y$256*'Employee and project details'!O28</f>
        <v>0</v>
      </c>
      <c r="Z66" s="187"/>
      <c r="AA66" s="187"/>
      <c r="AB66" s="187"/>
      <c r="AC66" s="187"/>
      <c r="AD66" s="187"/>
      <c r="AE66" s="187"/>
      <c r="AF66" s="187"/>
      <c r="AG66" s="187"/>
      <c r="AH66" s="187"/>
      <c r="AI66" s="187"/>
      <c r="AJ66" s="187"/>
      <c r="AK66" s="187"/>
      <c r="AL66" s="187"/>
      <c r="AM66" s="187"/>
      <c r="AN66" s="187"/>
      <c r="AO66" s="187"/>
      <c r="AP66" s="187"/>
      <c r="AQ66" s="187"/>
      <c r="AR66" s="187"/>
      <c r="AS66" s="187"/>
      <c r="AT66" s="187"/>
      <c r="AU66" s="187"/>
      <c r="AV66" s="187"/>
      <c r="AW66" s="187"/>
      <c r="AX66" s="187"/>
      <c r="AY66" s="187"/>
      <c r="AZ66" s="187"/>
      <c r="BA66" s="187"/>
      <c r="BB66" s="187"/>
      <c r="BC66" s="187"/>
      <c r="BD66" s="187"/>
      <c r="BE66" s="187"/>
    </row>
    <row r="67" spans="1:57" s="9" customFormat="1" ht="15.75">
      <c r="A67" s="187"/>
      <c r="B67" s="249"/>
      <c r="C67" s="178"/>
      <c r="D67" s="36" t="str">
        <f>'Employee and project details'!D30</f>
        <v>- Select UKRI funder -</v>
      </c>
      <c r="E67" s="200"/>
      <c r="F67" s="97">
        <f>'Employee and project details'!F30</f>
        <v>0</v>
      </c>
      <c r="G67" s="74"/>
      <c r="H67" s="97">
        <f>'Employee and project details'!H30</f>
        <v>0</v>
      </c>
      <c r="I67" s="74"/>
      <c r="J67" s="97">
        <f>'Employee and project details'!J30</f>
        <v>0</v>
      </c>
      <c r="K67" s="74"/>
      <c r="L67" s="97">
        <f>'Employee and project details'!L30</f>
        <v>0</v>
      </c>
      <c r="M67" s="74"/>
      <c r="N67" s="124"/>
      <c r="O67" s="74"/>
      <c r="P67" s="124"/>
      <c r="Q67" s="24"/>
      <c r="R67" s="123"/>
      <c r="S67" s="123"/>
      <c r="T67" s="123"/>
      <c r="U67" s="123"/>
      <c r="V67" s="123"/>
      <c r="W67" s="203">
        <f>SUM(R67:V67)</f>
        <v>0</v>
      </c>
      <c r="X67" s="187"/>
      <c r="Y67" s="207"/>
      <c r="Z67" s="187"/>
      <c r="AA67" s="187"/>
      <c r="AB67" s="187"/>
      <c r="AC67" s="187"/>
      <c r="AD67" s="187"/>
      <c r="AE67" s="187"/>
      <c r="AF67" s="187"/>
      <c r="AG67" s="187"/>
      <c r="AH67" s="187"/>
      <c r="AI67" s="187"/>
      <c r="AJ67" s="187"/>
      <c r="AK67" s="187"/>
      <c r="AL67" s="187"/>
      <c r="AM67" s="187"/>
      <c r="AN67" s="187"/>
      <c r="AO67" s="187"/>
      <c r="AP67" s="187"/>
      <c r="AQ67" s="187"/>
      <c r="AR67" s="187"/>
      <c r="AS67" s="187"/>
      <c r="AT67" s="187"/>
      <c r="AU67" s="187"/>
      <c r="AV67" s="187"/>
      <c r="AW67" s="187"/>
      <c r="AX67" s="187"/>
      <c r="AY67" s="187"/>
      <c r="AZ67" s="187"/>
      <c r="BA67" s="187"/>
      <c r="BB67" s="187"/>
      <c r="BC67" s="187"/>
      <c r="BD67" s="187"/>
      <c r="BE67" s="187"/>
    </row>
    <row r="68" spans="1:57" s="9" customFormat="1" ht="8.1" hidden="1" customHeight="1" outlineLevel="1">
      <c r="A68" s="187"/>
      <c r="B68" s="249"/>
      <c r="C68" s="178"/>
      <c r="D68" s="200"/>
      <c r="E68" s="200"/>
      <c r="F68" s="74"/>
      <c r="G68" s="74"/>
      <c r="H68" s="74"/>
      <c r="I68" s="74"/>
      <c r="J68" s="74"/>
      <c r="K68" s="74"/>
      <c r="L68" s="74"/>
      <c r="M68" s="74"/>
      <c r="N68" s="27"/>
      <c r="O68" s="74"/>
      <c r="P68" s="74"/>
      <c r="Q68" s="24"/>
      <c r="R68" s="83"/>
      <c r="S68" s="83"/>
      <c r="T68" s="83"/>
      <c r="U68" s="83"/>
      <c r="V68" s="83"/>
      <c r="W68" s="204"/>
      <c r="X68" s="187"/>
      <c r="Y68" s="207"/>
      <c r="Z68" s="187"/>
      <c r="AA68" s="187"/>
      <c r="AB68" s="187"/>
      <c r="AC68" s="187"/>
      <c r="AD68" s="187"/>
      <c r="AE68" s="187"/>
      <c r="AF68" s="187"/>
      <c r="AG68" s="187"/>
      <c r="AH68" s="187"/>
      <c r="AI68" s="187"/>
      <c r="AJ68" s="187"/>
      <c r="AK68" s="187"/>
      <c r="AL68" s="187"/>
      <c r="AM68" s="187"/>
      <c r="AN68" s="187"/>
      <c r="AO68" s="187"/>
      <c r="AP68" s="187"/>
      <c r="AQ68" s="187"/>
      <c r="AR68" s="187"/>
      <c r="AS68" s="187"/>
      <c r="AT68" s="187"/>
      <c r="AU68" s="187"/>
      <c r="AV68" s="187"/>
      <c r="AW68" s="187"/>
      <c r="AX68" s="187"/>
      <c r="AY68" s="187"/>
      <c r="AZ68" s="187"/>
      <c r="BA68" s="187"/>
      <c r="BB68" s="187"/>
      <c r="BC68" s="187"/>
      <c r="BD68" s="187"/>
      <c r="BE68" s="187"/>
    </row>
    <row r="69" spans="1:57" s="9" customFormat="1" ht="15.75" hidden="1" outlineLevel="1">
      <c r="A69" s="187"/>
      <c r="B69" s="249"/>
      <c r="C69" s="178"/>
      <c r="D69" s="200"/>
      <c r="E69" s="200"/>
      <c r="F69" s="74"/>
      <c r="G69" s="74"/>
      <c r="H69" s="74"/>
      <c r="I69" s="74"/>
      <c r="J69" s="74"/>
      <c r="K69" s="74"/>
      <c r="L69" s="74"/>
      <c r="M69" s="74"/>
      <c r="N69" s="124"/>
      <c r="O69" s="74"/>
      <c r="P69" s="124"/>
      <c r="Q69" s="24"/>
      <c r="R69" s="123"/>
      <c r="S69" s="123"/>
      <c r="T69" s="123"/>
      <c r="U69" s="123"/>
      <c r="V69" s="123"/>
      <c r="W69" s="203">
        <f>SUM(R69:V69)</f>
        <v>0</v>
      </c>
      <c r="X69" s="187"/>
      <c r="Y69" s="207"/>
      <c r="Z69" s="187"/>
      <c r="AA69" s="187"/>
      <c r="AB69" s="187"/>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c r="BD69" s="187"/>
      <c r="BE69" s="187"/>
    </row>
    <row r="70" spans="1:57" s="9" customFormat="1" ht="8.1" hidden="1" customHeight="1" outlineLevel="1">
      <c r="A70" s="187"/>
      <c r="B70" s="249"/>
      <c r="C70" s="178"/>
      <c r="D70" s="200"/>
      <c r="E70" s="200"/>
      <c r="F70" s="74"/>
      <c r="G70" s="74"/>
      <c r="H70" s="74"/>
      <c r="I70" s="74"/>
      <c r="J70" s="74"/>
      <c r="K70" s="74"/>
      <c r="L70" s="74"/>
      <c r="M70" s="74"/>
      <c r="N70" s="27"/>
      <c r="O70" s="74"/>
      <c r="P70" s="74"/>
      <c r="Q70" s="24"/>
      <c r="R70" s="83"/>
      <c r="S70" s="83"/>
      <c r="T70" s="83"/>
      <c r="U70" s="83"/>
      <c r="V70" s="83"/>
      <c r="W70" s="204"/>
      <c r="X70" s="187"/>
      <c r="Y70" s="207"/>
      <c r="Z70" s="187"/>
      <c r="AA70" s="187"/>
      <c r="AB70" s="187"/>
      <c r="AC70" s="187"/>
      <c r="AD70" s="187"/>
      <c r="AE70" s="187"/>
      <c r="AF70" s="187"/>
      <c r="AG70" s="187"/>
      <c r="AH70" s="187"/>
      <c r="AI70" s="187"/>
      <c r="AJ70" s="187"/>
      <c r="AK70" s="187"/>
      <c r="AL70" s="187"/>
      <c r="AM70" s="187"/>
      <c r="AN70" s="187"/>
      <c r="AO70" s="187"/>
      <c r="AP70" s="187"/>
      <c r="AQ70" s="187"/>
      <c r="AR70" s="187"/>
      <c r="AS70" s="187"/>
      <c r="AT70" s="187"/>
      <c r="AU70" s="187"/>
      <c r="AV70" s="187"/>
      <c r="AW70" s="187"/>
      <c r="AX70" s="187"/>
      <c r="AY70" s="187"/>
      <c r="AZ70" s="187"/>
      <c r="BA70" s="187"/>
      <c r="BB70" s="187"/>
      <c r="BC70" s="187"/>
      <c r="BD70" s="187"/>
      <c r="BE70" s="187"/>
    </row>
    <row r="71" spans="1:57" s="9" customFormat="1" ht="15.75" hidden="1" outlineLevel="1">
      <c r="A71" s="187"/>
      <c r="B71" s="249"/>
      <c r="C71" s="178"/>
      <c r="D71" s="200"/>
      <c r="E71" s="200"/>
      <c r="F71" s="74"/>
      <c r="G71" s="74"/>
      <c r="H71" s="74"/>
      <c r="I71" s="74"/>
      <c r="J71" s="74"/>
      <c r="K71" s="74"/>
      <c r="L71" s="74"/>
      <c r="M71" s="74"/>
      <c r="N71" s="124"/>
      <c r="O71" s="74"/>
      <c r="P71" s="124"/>
      <c r="Q71" s="24"/>
      <c r="R71" s="123"/>
      <c r="S71" s="123"/>
      <c r="T71" s="123"/>
      <c r="U71" s="123"/>
      <c r="V71" s="123"/>
      <c r="W71" s="203">
        <f>SUM(R71:V71)</f>
        <v>0</v>
      </c>
      <c r="X71" s="187"/>
      <c r="Y71" s="207"/>
      <c r="Z71" s="187"/>
      <c r="AA71" s="29"/>
      <c r="AB71" s="187"/>
      <c r="AC71" s="187"/>
      <c r="AD71" s="187"/>
      <c r="AE71" s="187"/>
      <c r="AF71" s="187"/>
      <c r="AG71" s="187"/>
      <c r="AH71" s="187"/>
      <c r="AI71" s="187"/>
      <c r="AJ71" s="187"/>
      <c r="AK71" s="187"/>
      <c r="AL71" s="187"/>
      <c r="AM71" s="187"/>
      <c r="AN71" s="187"/>
      <c r="AO71" s="187"/>
      <c r="AP71" s="187"/>
      <c r="AQ71" s="187"/>
      <c r="AR71" s="187"/>
      <c r="AS71" s="187"/>
      <c r="AT71" s="187"/>
      <c r="AU71" s="187"/>
      <c r="AV71" s="187"/>
      <c r="AW71" s="187"/>
      <c r="AX71" s="187"/>
      <c r="AY71" s="187"/>
      <c r="AZ71" s="187"/>
      <c r="BA71" s="187"/>
      <c r="BB71" s="187"/>
      <c r="BC71" s="187"/>
      <c r="BD71" s="187"/>
      <c r="BE71" s="187"/>
    </row>
    <row r="72" spans="1:57" s="9" customFormat="1" ht="8.1" hidden="1" customHeight="1" outlineLevel="1">
      <c r="A72" s="187"/>
      <c r="B72" s="249"/>
      <c r="C72" s="178"/>
      <c r="D72" s="200"/>
      <c r="E72" s="200"/>
      <c r="F72" s="74"/>
      <c r="G72" s="74"/>
      <c r="H72" s="74"/>
      <c r="I72" s="74"/>
      <c r="J72" s="74"/>
      <c r="K72" s="74"/>
      <c r="L72" s="74"/>
      <c r="M72" s="74"/>
      <c r="N72" s="27"/>
      <c r="O72" s="74"/>
      <c r="P72" s="74"/>
      <c r="Q72" s="24"/>
      <c r="R72" s="83"/>
      <c r="S72" s="83"/>
      <c r="T72" s="83"/>
      <c r="U72" s="83"/>
      <c r="V72" s="83"/>
      <c r="W72" s="204"/>
      <c r="X72" s="187"/>
      <c r="Y72" s="207"/>
      <c r="Z72" s="187"/>
      <c r="AA72" s="187"/>
      <c r="AB72" s="187"/>
      <c r="AC72" s="187"/>
      <c r="AD72" s="187"/>
      <c r="AE72" s="187"/>
      <c r="AF72" s="187"/>
      <c r="AG72" s="187"/>
      <c r="AH72" s="187"/>
      <c r="AI72" s="187"/>
      <c r="AJ72" s="187"/>
      <c r="AK72" s="187"/>
      <c r="AL72" s="187"/>
      <c r="AM72" s="187"/>
      <c r="AN72" s="187"/>
      <c r="AO72" s="187"/>
      <c r="AP72" s="187"/>
      <c r="AQ72" s="187"/>
      <c r="AR72" s="187"/>
      <c r="AS72" s="187"/>
      <c r="AT72" s="187"/>
      <c r="AU72" s="187"/>
      <c r="AV72" s="187"/>
      <c r="AW72" s="187"/>
      <c r="AX72" s="187"/>
      <c r="AY72" s="187"/>
      <c r="AZ72" s="187"/>
      <c r="BA72" s="187"/>
      <c r="BB72" s="187"/>
      <c r="BC72" s="187"/>
      <c r="BD72" s="187"/>
      <c r="BE72" s="187"/>
    </row>
    <row r="73" spans="1:57" s="9" customFormat="1" ht="15.75" hidden="1" outlineLevel="1">
      <c r="A73" s="187"/>
      <c r="B73" s="249"/>
      <c r="C73" s="178"/>
      <c r="D73" s="200"/>
      <c r="E73" s="200"/>
      <c r="F73" s="74"/>
      <c r="G73" s="74"/>
      <c r="H73" s="74"/>
      <c r="I73" s="74"/>
      <c r="J73" s="74"/>
      <c r="K73" s="74"/>
      <c r="L73" s="74"/>
      <c r="M73" s="74"/>
      <c r="N73" s="124"/>
      <c r="O73" s="74"/>
      <c r="P73" s="124"/>
      <c r="Q73" s="24"/>
      <c r="R73" s="123"/>
      <c r="S73" s="123"/>
      <c r="T73" s="123"/>
      <c r="U73" s="123"/>
      <c r="V73" s="123"/>
      <c r="W73" s="203">
        <f>SUM(R73:V73)</f>
        <v>0</v>
      </c>
      <c r="X73" s="187"/>
      <c r="Y73" s="207"/>
      <c r="Z73" s="187"/>
      <c r="AA73" s="29"/>
      <c r="AB73" s="187"/>
      <c r="AC73" s="187"/>
      <c r="AD73" s="187"/>
      <c r="AE73" s="187"/>
      <c r="AF73" s="187"/>
      <c r="AG73" s="187"/>
      <c r="AH73" s="187"/>
      <c r="AI73" s="187"/>
      <c r="AJ73" s="187"/>
      <c r="AK73" s="187"/>
      <c r="AL73" s="187"/>
      <c r="AM73" s="187"/>
      <c r="AN73" s="187"/>
      <c r="AO73" s="187"/>
      <c r="AP73" s="187"/>
      <c r="AQ73" s="187"/>
      <c r="AR73" s="187"/>
      <c r="AS73" s="187"/>
      <c r="AT73" s="187"/>
      <c r="AU73" s="187"/>
      <c r="AV73" s="187"/>
      <c r="AW73" s="187"/>
      <c r="AX73" s="187"/>
      <c r="AY73" s="187"/>
      <c r="AZ73" s="187"/>
      <c r="BA73" s="187"/>
      <c r="BB73" s="187"/>
      <c r="BC73" s="187"/>
      <c r="BD73" s="187"/>
      <c r="BE73" s="187"/>
    </row>
    <row r="74" spans="1:57" s="9" customFormat="1" ht="8.1" hidden="1" customHeight="1" outlineLevel="1">
      <c r="A74" s="187"/>
      <c r="B74" s="249"/>
      <c r="C74" s="178"/>
      <c r="D74" s="200"/>
      <c r="E74" s="200"/>
      <c r="F74" s="74"/>
      <c r="G74" s="74"/>
      <c r="H74" s="74"/>
      <c r="I74" s="74"/>
      <c r="J74" s="74"/>
      <c r="K74" s="74"/>
      <c r="L74" s="74"/>
      <c r="M74" s="74"/>
      <c r="N74" s="27"/>
      <c r="O74" s="74"/>
      <c r="P74" s="74"/>
      <c r="Q74" s="24"/>
      <c r="R74" s="83"/>
      <c r="S74" s="83"/>
      <c r="T74" s="83"/>
      <c r="U74" s="83"/>
      <c r="V74" s="83"/>
      <c r="W74" s="204"/>
      <c r="X74" s="187"/>
      <c r="Y74" s="207"/>
      <c r="Z74" s="187"/>
      <c r="AA74" s="187"/>
      <c r="AB74" s="187"/>
      <c r="AC74" s="187"/>
      <c r="AD74" s="187"/>
      <c r="AE74" s="187"/>
      <c r="AF74" s="187"/>
      <c r="AG74" s="187"/>
      <c r="AH74" s="187"/>
      <c r="AI74" s="187"/>
      <c r="AJ74" s="187"/>
      <c r="AK74" s="187"/>
      <c r="AL74" s="187"/>
      <c r="AM74" s="187"/>
      <c r="AN74" s="187"/>
      <c r="AO74" s="187"/>
      <c r="AP74" s="187"/>
      <c r="AQ74" s="187"/>
      <c r="AR74" s="187"/>
      <c r="AS74" s="187"/>
      <c r="AT74" s="187"/>
      <c r="AU74" s="187"/>
      <c r="AV74" s="187"/>
      <c r="AW74" s="187"/>
      <c r="AX74" s="187"/>
      <c r="AY74" s="187"/>
      <c r="AZ74" s="187"/>
      <c r="BA74" s="187"/>
      <c r="BB74" s="187"/>
      <c r="BC74" s="187"/>
      <c r="BD74" s="187"/>
      <c r="BE74" s="187"/>
    </row>
    <row r="75" spans="1:57" s="9" customFormat="1" ht="15.75" hidden="1" outlineLevel="1">
      <c r="A75" s="187"/>
      <c r="B75" s="249"/>
      <c r="C75" s="178"/>
      <c r="D75" s="200"/>
      <c r="E75" s="200"/>
      <c r="F75" s="74"/>
      <c r="G75" s="74"/>
      <c r="H75" s="74"/>
      <c r="I75" s="74"/>
      <c r="J75" s="74"/>
      <c r="K75" s="74"/>
      <c r="L75" s="74"/>
      <c r="M75" s="74"/>
      <c r="N75" s="124"/>
      <c r="O75" s="74"/>
      <c r="P75" s="124"/>
      <c r="Q75" s="24"/>
      <c r="R75" s="123"/>
      <c r="S75" s="123"/>
      <c r="T75" s="123"/>
      <c r="U75" s="123"/>
      <c r="V75" s="123"/>
      <c r="W75" s="203">
        <f>SUM(R75:V75)</f>
        <v>0</v>
      </c>
      <c r="X75" s="187"/>
      <c r="Y75" s="207"/>
      <c r="Z75" s="187"/>
      <c r="AA75" s="29"/>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row>
    <row r="76" spans="1:57" s="9" customFormat="1" ht="21" customHeight="1" collapsed="1">
      <c r="A76" s="187"/>
      <c r="B76" s="249"/>
      <c r="C76" s="178"/>
      <c r="D76" s="200"/>
      <c r="E76" s="200"/>
      <c r="F76" s="197"/>
      <c r="G76" s="197"/>
      <c r="H76" s="197"/>
      <c r="I76" s="197"/>
      <c r="J76" s="197"/>
      <c r="K76" s="197"/>
      <c r="L76" s="197"/>
      <c r="M76" s="197"/>
      <c r="N76" s="185"/>
      <c r="O76" s="197"/>
      <c r="P76" s="197"/>
      <c r="Q76" s="201"/>
      <c r="R76" s="204"/>
      <c r="S76" s="204"/>
      <c r="T76" s="204"/>
      <c r="U76" s="204"/>
      <c r="V76" s="204"/>
      <c r="W76" s="28">
        <f>SUM(W67:W75)</f>
        <v>0</v>
      </c>
      <c r="X76" s="187"/>
      <c r="Y76" s="207">
        <f>$Y$256*'Employee and project details'!O30</f>
        <v>0</v>
      </c>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row>
    <row r="77" spans="1:57" s="9" customFormat="1" ht="15.75">
      <c r="A77" s="187"/>
      <c r="B77" s="249"/>
      <c r="C77" s="178"/>
      <c r="D77" s="36" t="str">
        <f>'Employee and project details'!D32</f>
        <v>- Select UKRI funder -</v>
      </c>
      <c r="E77" s="200"/>
      <c r="F77" s="97">
        <f>'Employee and project details'!F32</f>
        <v>0</v>
      </c>
      <c r="G77" s="74"/>
      <c r="H77" s="97">
        <f>'Employee and project details'!H32</f>
        <v>0</v>
      </c>
      <c r="I77" s="74"/>
      <c r="J77" s="97">
        <f>'Employee and project details'!J32</f>
        <v>0</v>
      </c>
      <c r="K77" s="74"/>
      <c r="L77" s="97">
        <f>'Employee and project details'!L32</f>
        <v>0</v>
      </c>
      <c r="M77" s="74"/>
      <c r="N77" s="124"/>
      <c r="O77" s="74"/>
      <c r="P77" s="124"/>
      <c r="Q77" s="24"/>
      <c r="R77" s="123"/>
      <c r="S77" s="123"/>
      <c r="T77" s="123"/>
      <c r="U77" s="123"/>
      <c r="V77" s="123"/>
      <c r="W77" s="203">
        <f>SUM(R77:V77)</f>
        <v>0</v>
      </c>
      <c r="X77" s="187"/>
      <c r="Y77" s="207"/>
      <c r="Z77" s="187"/>
      <c r="AA77" s="187"/>
      <c r="AB77" s="187"/>
      <c r="AC77" s="187"/>
      <c r="AD77" s="187"/>
      <c r="AE77" s="187"/>
      <c r="AF77" s="187"/>
      <c r="AG77" s="187"/>
      <c r="AH77" s="187"/>
      <c r="AI77" s="187"/>
      <c r="AJ77" s="187"/>
      <c r="AK77" s="187"/>
      <c r="AL77" s="187"/>
      <c r="AM77" s="187"/>
      <c r="AN77" s="187"/>
      <c r="AO77" s="187"/>
      <c r="AP77" s="187"/>
      <c r="AQ77" s="187"/>
      <c r="AR77" s="187"/>
      <c r="AS77" s="187"/>
      <c r="AT77" s="187"/>
      <c r="AU77" s="187"/>
      <c r="AV77" s="187"/>
      <c r="AW77" s="187"/>
      <c r="AX77" s="187"/>
      <c r="AY77" s="187"/>
      <c r="AZ77" s="187"/>
      <c r="BA77" s="187"/>
      <c r="BB77" s="187"/>
      <c r="BC77" s="187"/>
      <c r="BD77" s="187"/>
      <c r="BE77" s="187"/>
    </row>
    <row r="78" spans="1:57" s="9" customFormat="1" ht="8.1" hidden="1" customHeight="1" outlineLevel="1">
      <c r="A78" s="187"/>
      <c r="B78" s="249"/>
      <c r="C78" s="178"/>
      <c r="D78" s="200"/>
      <c r="E78" s="200"/>
      <c r="F78" s="74"/>
      <c r="G78" s="74"/>
      <c r="H78" s="74"/>
      <c r="I78" s="74"/>
      <c r="J78" s="74"/>
      <c r="K78" s="74"/>
      <c r="L78" s="74"/>
      <c r="M78" s="74"/>
      <c r="N78" s="27"/>
      <c r="O78" s="74"/>
      <c r="P78" s="74"/>
      <c r="Q78" s="24"/>
      <c r="R78" s="83"/>
      <c r="S78" s="83"/>
      <c r="T78" s="83"/>
      <c r="U78" s="83"/>
      <c r="V78" s="83"/>
      <c r="W78" s="204"/>
      <c r="X78" s="187"/>
      <c r="Y78" s="207"/>
      <c r="Z78" s="187"/>
      <c r="AA78" s="187"/>
      <c r="AB78" s="187"/>
      <c r="AC78" s="187"/>
      <c r="AD78" s="187"/>
      <c r="AE78" s="187"/>
      <c r="AF78" s="187"/>
      <c r="AG78" s="187"/>
      <c r="AH78" s="187"/>
      <c r="AI78" s="187"/>
      <c r="AJ78" s="187"/>
      <c r="AK78" s="187"/>
      <c r="AL78" s="187"/>
      <c r="AM78" s="187"/>
      <c r="AN78" s="187"/>
      <c r="AO78" s="187"/>
      <c r="AP78" s="187"/>
      <c r="AQ78" s="187"/>
      <c r="AR78" s="187"/>
      <c r="AS78" s="187"/>
      <c r="AT78" s="187"/>
      <c r="AU78" s="187"/>
      <c r="AV78" s="187"/>
      <c r="AW78" s="187"/>
      <c r="AX78" s="187"/>
      <c r="AY78" s="187"/>
      <c r="AZ78" s="187"/>
      <c r="BA78" s="187"/>
      <c r="BB78" s="187"/>
      <c r="BC78" s="187"/>
      <c r="BD78" s="187"/>
      <c r="BE78" s="187"/>
    </row>
    <row r="79" spans="1:57" s="9" customFormat="1" ht="15.75" hidden="1" outlineLevel="1">
      <c r="A79" s="187"/>
      <c r="B79" s="249"/>
      <c r="C79" s="178"/>
      <c r="D79" s="200"/>
      <c r="E79" s="200"/>
      <c r="F79" s="74"/>
      <c r="G79" s="74"/>
      <c r="H79" s="74"/>
      <c r="I79" s="74"/>
      <c r="J79" s="74"/>
      <c r="K79" s="74"/>
      <c r="L79" s="74"/>
      <c r="M79" s="74"/>
      <c r="N79" s="124"/>
      <c r="O79" s="74"/>
      <c r="P79" s="124"/>
      <c r="Q79" s="24"/>
      <c r="R79" s="123"/>
      <c r="S79" s="123"/>
      <c r="T79" s="123"/>
      <c r="U79" s="123"/>
      <c r="V79" s="123"/>
      <c r="W79" s="203">
        <f>SUM(R79:V79)</f>
        <v>0</v>
      </c>
      <c r="X79" s="187"/>
      <c r="Y79" s="207"/>
      <c r="Z79" s="187"/>
      <c r="AA79" s="187"/>
      <c r="AB79" s="187"/>
      <c r="AC79" s="187"/>
      <c r="AD79" s="187"/>
      <c r="AE79" s="187"/>
      <c r="AF79" s="187"/>
      <c r="AG79" s="187"/>
      <c r="AH79" s="187"/>
      <c r="AI79" s="187"/>
      <c r="AJ79" s="187"/>
      <c r="AK79" s="187"/>
      <c r="AL79" s="187"/>
      <c r="AM79" s="187"/>
      <c r="AN79" s="187"/>
      <c r="AO79" s="187"/>
      <c r="AP79" s="187"/>
      <c r="AQ79" s="187"/>
      <c r="AR79" s="187"/>
      <c r="AS79" s="187"/>
      <c r="AT79" s="187"/>
      <c r="AU79" s="187"/>
      <c r="AV79" s="187"/>
      <c r="AW79" s="187"/>
      <c r="AX79" s="187"/>
      <c r="AY79" s="187"/>
      <c r="AZ79" s="187"/>
      <c r="BA79" s="187"/>
      <c r="BB79" s="187"/>
      <c r="BC79" s="187"/>
      <c r="BD79" s="187"/>
      <c r="BE79" s="187"/>
    </row>
    <row r="80" spans="1:57" s="9" customFormat="1" ht="8.1" hidden="1" customHeight="1" outlineLevel="1">
      <c r="A80" s="187"/>
      <c r="B80" s="249"/>
      <c r="C80" s="178"/>
      <c r="D80" s="200"/>
      <c r="E80" s="200"/>
      <c r="F80" s="74"/>
      <c r="G80" s="74"/>
      <c r="H80" s="74"/>
      <c r="I80" s="74"/>
      <c r="J80" s="74"/>
      <c r="K80" s="74"/>
      <c r="L80" s="74"/>
      <c r="M80" s="74"/>
      <c r="N80" s="27"/>
      <c r="O80" s="74"/>
      <c r="P80" s="74"/>
      <c r="Q80" s="24"/>
      <c r="R80" s="83"/>
      <c r="S80" s="83"/>
      <c r="T80" s="83"/>
      <c r="U80" s="83"/>
      <c r="V80" s="83"/>
      <c r="W80" s="204"/>
      <c r="X80" s="187"/>
      <c r="Y80" s="207"/>
      <c r="Z80" s="187"/>
      <c r="AA80" s="187"/>
      <c r="AB80" s="187"/>
      <c r="AC80" s="187"/>
      <c r="AD80" s="187"/>
      <c r="AE80" s="187"/>
      <c r="AF80" s="187"/>
      <c r="AG80" s="187"/>
      <c r="AH80" s="187"/>
      <c r="AI80" s="187"/>
      <c r="AJ80" s="187"/>
      <c r="AK80" s="187"/>
      <c r="AL80" s="187"/>
      <c r="AM80" s="187"/>
      <c r="AN80" s="187"/>
      <c r="AO80" s="187"/>
      <c r="AP80" s="187"/>
      <c r="AQ80" s="187"/>
      <c r="AR80" s="187"/>
      <c r="AS80" s="187"/>
      <c r="AT80" s="187"/>
      <c r="AU80" s="187"/>
      <c r="AV80" s="187"/>
      <c r="AW80" s="187"/>
      <c r="AX80" s="187"/>
      <c r="AY80" s="187"/>
      <c r="AZ80" s="187"/>
      <c r="BA80" s="187"/>
      <c r="BB80" s="187"/>
      <c r="BC80" s="187"/>
      <c r="BD80" s="187"/>
      <c r="BE80" s="187"/>
    </row>
    <row r="81" spans="1:57" s="9" customFormat="1" ht="15.75" hidden="1" outlineLevel="1">
      <c r="A81" s="187"/>
      <c r="B81" s="249"/>
      <c r="C81" s="178"/>
      <c r="D81" s="200"/>
      <c r="E81" s="200"/>
      <c r="F81" s="74"/>
      <c r="G81" s="74"/>
      <c r="H81" s="74"/>
      <c r="I81" s="74"/>
      <c r="J81" s="74"/>
      <c r="K81" s="74"/>
      <c r="L81" s="74"/>
      <c r="M81" s="74"/>
      <c r="N81" s="124"/>
      <c r="O81" s="74"/>
      <c r="P81" s="124"/>
      <c r="Q81" s="24"/>
      <c r="R81" s="123"/>
      <c r="S81" s="123"/>
      <c r="T81" s="123"/>
      <c r="U81" s="123"/>
      <c r="V81" s="123"/>
      <c r="W81" s="203">
        <f>SUM(R81:V81)</f>
        <v>0</v>
      </c>
      <c r="X81" s="187"/>
      <c r="Y81" s="207"/>
      <c r="Z81" s="187"/>
      <c r="AA81" s="29"/>
      <c r="AB81" s="187"/>
      <c r="AC81" s="187"/>
      <c r="AD81" s="187"/>
      <c r="AE81" s="187"/>
      <c r="AF81" s="187"/>
      <c r="AG81" s="187"/>
      <c r="AH81" s="187"/>
      <c r="AI81" s="187"/>
      <c r="AJ81" s="187"/>
      <c r="AK81" s="187"/>
      <c r="AL81" s="187"/>
      <c r="AM81" s="187"/>
      <c r="AN81" s="187"/>
      <c r="AO81" s="187"/>
      <c r="AP81" s="187"/>
      <c r="AQ81" s="187"/>
      <c r="AR81" s="187"/>
      <c r="AS81" s="187"/>
      <c r="AT81" s="187"/>
      <c r="AU81" s="187"/>
      <c r="AV81" s="187"/>
      <c r="AW81" s="187"/>
      <c r="AX81" s="187"/>
      <c r="AY81" s="187"/>
      <c r="AZ81" s="187"/>
      <c r="BA81" s="187"/>
      <c r="BB81" s="187"/>
      <c r="BC81" s="187"/>
      <c r="BD81" s="187"/>
      <c r="BE81" s="187"/>
    </row>
    <row r="82" spans="1:57" s="9" customFormat="1" ht="8.1" hidden="1" customHeight="1" outlineLevel="1">
      <c r="A82" s="187"/>
      <c r="B82" s="249"/>
      <c r="C82" s="178"/>
      <c r="D82" s="200"/>
      <c r="E82" s="200"/>
      <c r="F82" s="74"/>
      <c r="G82" s="74"/>
      <c r="H82" s="74"/>
      <c r="I82" s="74"/>
      <c r="J82" s="74"/>
      <c r="K82" s="74"/>
      <c r="L82" s="74"/>
      <c r="M82" s="74"/>
      <c r="N82" s="27"/>
      <c r="O82" s="74"/>
      <c r="P82" s="74"/>
      <c r="Q82" s="24"/>
      <c r="R82" s="83"/>
      <c r="S82" s="83"/>
      <c r="T82" s="83"/>
      <c r="U82" s="83"/>
      <c r="V82" s="83"/>
      <c r="W82" s="204"/>
      <c r="X82" s="187"/>
      <c r="Y82" s="207"/>
      <c r="Z82" s="187"/>
      <c r="AA82" s="187"/>
      <c r="AB82" s="187"/>
      <c r="AC82" s="187"/>
      <c r="AD82" s="187"/>
      <c r="AE82" s="187"/>
      <c r="AF82" s="187"/>
      <c r="AG82" s="187"/>
      <c r="AH82" s="187"/>
      <c r="AI82" s="187"/>
      <c r="AJ82" s="187"/>
      <c r="AK82" s="187"/>
      <c r="AL82" s="187"/>
      <c r="AM82" s="187"/>
      <c r="AN82" s="187"/>
      <c r="AO82" s="187"/>
      <c r="AP82" s="187"/>
      <c r="AQ82" s="187"/>
      <c r="AR82" s="187"/>
      <c r="AS82" s="187"/>
      <c r="AT82" s="187"/>
      <c r="AU82" s="187"/>
      <c r="AV82" s="187"/>
      <c r="AW82" s="187"/>
      <c r="AX82" s="187"/>
      <c r="AY82" s="187"/>
      <c r="AZ82" s="187"/>
      <c r="BA82" s="187"/>
      <c r="BB82" s="187"/>
      <c r="BC82" s="187"/>
      <c r="BD82" s="187"/>
      <c r="BE82" s="187"/>
    </row>
    <row r="83" spans="1:57" s="9" customFormat="1" ht="15.75" hidden="1" outlineLevel="1">
      <c r="A83" s="187"/>
      <c r="B83" s="249"/>
      <c r="C83" s="178"/>
      <c r="D83" s="200"/>
      <c r="E83" s="200"/>
      <c r="F83" s="74"/>
      <c r="G83" s="74"/>
      <c r="H83" s="74"/>
      <c r="I83" s="74"/>
      <c r="J83" s="74"/>
      <c r="K83" s="74"/>
      <c r="L83" s="74"/>
      <c r="M83" s="74"/>
      <c r="N83" s="124"/>
      <c r="O83" s="74"/>
      <c r="P83" s="124"/>
      <c r="Q83" s="24"/>
      <c r="R83" s="123"/>
      <c r="S83" s="123"/>
      <c r="T83" s="123"/>
      <c r="U83" s="123"/>
      <c r="V83" s="123"/>
      <c r="W83" s="203">
        <f>SUM(R83:V83)</f>
        <v>0</v>
      </c>
      <c r="X83" s="187"/>
      <c r="Y83" s="207"/>
      <c r="Z83" s="187"/>
      <c r="AA83" s="29"/>
      <c r="AB83" s="187"/>
      <c r="AC83" s="187"/>
      <c r="AD83" s="187"/>
      <c r="AE83" s="187"/>
      <c r="AF83" s="187"/>
      <c r="AG83" s="187"/>
      <c r="AH83" s="187"/>
      <c r="AI83" s="187"/>
      <c r="AJ83" s="187"/>
      <c r="AK83" s="187"/>
      <c r="AL83" s="187"/>
      <c r="AM83" s="187"/>
      <c r="AN83" s="187"/>
      <c r="AO83" s="187"/>
      <c r="AP83" s="187"/>
      <c r="AQ83" s="187"/>
      <c r="AR83" s="187"/>
      <c r="AS83" s="187"/>
      <c r="AT83" s="187"/>
      <c r="AU83" s="187"/>
      <c r="AV83" s="187"/>
      <c r="AW83" s="187"/>
      <c r="AX83" s="187"/>
      <c r="AY83" s="187"/>
      <c r="AZ83" s="187"/>
      <c r="BA83" s="187"/>
      <c r="BB83" s="187"/>
      <c r="BC83" s="187"/>
      <c r="BD83" s="187"/>
      <c r="BE83" s="187"/>
    </row>
    <row r="84" spans="1:57" s="9" customFormat="1" ht="8.1" hidden="1" customHeight="1" outlineLevel="1">
      <c r="A84" s="187"/>
      <c r="B84" s="249"/>
      <c r="C84" s="178"/>
      <c r="D84" s="200"/>
      <c r="E84" s="200"/>
      <c r="F84" s="74"/>
      <c r="G84" s="74"/>
      <c r="H84" s="74"/>
      <c r="I84" s="74"/>
      <c r="J84" s="74"/>
      <c r="K84" s="74"/>
      <c r="L84" s="74"/>
      <c r="M84" s="74"/>
      <c r="N84" s="27"/>
      <c r="O84" s="74"/>
      <c r="P84" s="74"/>
      <c r="Q84" s="24"/>
      <c r="R84" s="83"/>
      <c r="S84" s="83"/>
      <c r="T84" s="83"/>
      <c r="U84" s="83"/>
      <c r="V84" s="83"/>
      <c r="W84" s="204"/>
      <c r="X84" s="187"/>
      <c r="Y84" s="207"/>
      <c r="Z84" s="187"/>
      <c r="AA84" s="187"/>
      <c r="AB84" s="187"/>
      <c r="AC84" s="187"/>
      <c r="AD84" s="187"/>
      <c r="AE84" s="187"/>
      <c r="AF84" s="187"/>
      <c r="AG84" s="187"/>
      <c r="AH84" s="187"/>
      <c r="AI84" s="187"/>
      <c r="AJ84" s="187"/>
      <c r="AK84" s="187"/>
      <c r="AL84" s="187"/>
      <c r="AM84" s="187"/>
      <c r="AN84" s="187"/>
      <c r="AO84" s="187"/>
      <c r="AP84" s="187"/>
      <c r="AQ84" s="187"/>
      <c r="AR84" s="187"/>
      <c r="AS84" s="187"/>
      <c r="AT84" s="187"/>
      <c r="AU84" s="187"/>
      <c r="AV84" s="187"/>
      <c r="AW84" s="187"/>
      <c r="AX84" s="187"/>
      <c r="AY84" s="187"/>
      <c r="AZ84" s="187"/>
      <c r="BA84" s="187"/>
      <c r="BB84" s="187"/>
      <c r="BC84" s="187"/>
      <c r="BD84" s="187"/>
      <c r="BE84" s="187"/>
    </row>
    <row r="85" spans="1:57" s="9" customFormat="1" ht="15.75" hidden="1" outlineLevel="1">
      <c r="A85" s="187"/>
      <c r="B85" s="249"/>
      <c r="C85" s="178"/>
      <c r="D85" s="200"/>
      <c r="E85" s="200"/>
      <c r="F85" s="74"/>
      <c r="G85" s="74"/>
      <c r="H85" s="74"/>
      <c r="I85" s="74"/>
      <c r="J85" s="74"/>
      <c r="K85" s="74"/>
      <c r="L85" s="74"/>
      <c r="M85" s="74"/>
      <c r="N85" s="124"/>
      <c r="O85" s="74"/>
      <c r="P85" s="124"/>
      <c r="Q85" s="24"/>
      <c r="R85" s="123"/>
      <c r="S85" s="123"/>
      <c r="T85" s="123"/>
      <c r="U85" s="123"/>
      <c r="V85" s="123"/>
      <c r="W85" s="203">
        <f>SUM(R85:V85)</f>
        <v>0</v>
      </c>
      <c r="X85" s="187"/>
      <c r="Y85" s="207"/>
      <c r="Z85" s="187"/>
      <c r="AA85" s="29"/>
      <c r="AB85" s="187"/>
      <c r="AC85" s="187"/>
      <c r="AD85" s="187"/>
      <c r="AE85" s="187"/>
      <c r="AF85" s="187"/>
      <c r="AG85" s="187"/>
      <c r="AH85" s="187"/>
      <c r="AI85" s="187"/>
      <c r="AJ85" s="187"/>
      <c r="AK85" s="187"/>
      <c r="AL85" s="187"/>
      <c r="AM85" s="187"/>
      <c r="AN85" s="187"/>
      <c r="AO85" s="187"/>
      <c r="AP85" s="187"/>
      <c r="AQ85" s="187"/>
      <c r="AR85" s="187"/>
      <c r="AS85" s="187"/>
      <c r="AT85" s="187"/>
      <c r="AU85" s="187"/>
      <c r="AV85" s="187"/>
      <c r="AW85" s="187"/>
      <c r="AX85" s="187"/>
      <c r="AY85" s="187"/>
      <c r="AZ85" s="187"/>
      <c r="BA85" s="187"/>
      <c r="BB85" s="187"/>
      <c r="BC85" s="187"/>
      <c r="BD85" s="187"/>
      <c r="BE85" s="187"/>
    </row>
    <row r="86" spans="1:57" s="9" customFormat="1" ht="21" customHeight="1" collapsed="1">
      <c r="A86" s="187"/>
      <c r="B86" s="249"/>
      <c r="C86" s="178"/>
      <c r="D86" s="200"/>
      <c r="E86" s="200"/>
      <c r="F86" s="197"/>
      <c r="G86" s="197"/>
      <c r="H86" s="197"/>
      <c r="I86" s="197"/>
      <c r="J86" s="197"/>
      <c r="K86" s="197"/>
      <c r="L86" s="197"/>
      <c r="M86" s="197"/>
      <c r="N86" s="185"/>
      <c r="O86" s="197"/>
      <c r="P86" s="197"/>
      <c r="Q86" s="201"/>
      <c r="R86" s="204"/>
      <c r="S86" s="204"/>
      <c r="T86" s="204"/>
      <c r="U86" s="204"/>
      <c r="V86" s="204"/>
      <c r="W86" s="28">
        <f>SUM(W77:W85)</f>
        <v>0</v>
      </c>
      <c r="X86" s="187"/>
      <c r="Y86" s="207">
        <f>$Y$256*'Employee and project details'!O32</f>
        <v>0</v>
      </c>
      <c r="Z86" s="187"/>
      <c r="AA86" s="187"/>
      <c r="AB86" s="187"/>
      <c r="AC86" s="187"/>
      <c r="AD86" s="187"/>
      <c r="AE86" s="187"/>
      <c r="AF86" s="187"/>
      <c r="AG86" s="187"/>
      <c r="AH86" s="187"/>
      <c r="AI86" s="187"/>
      <c r="AJ86" s="187"/>
      <c r="AK86" s="187"/>
      <c r="AL86" s="187"/>
      <c r="AM86" s="187"/>
      <c r="AN86" s="187"/>
      <c r="AO86" s="187"/>
      <c r="AP86" s="187"/>
      <c r="AQ86" s="187"/>
      <c r="AR86" s="187"/>
      <c r="AS86" s="187"/>
      <c r="AT86" s="187"/>
      <c r="AU86" s="187"/>
      <c r="AV86" s="187"/>
      <c r="AW86" s="187"/>
      <c r="AX86" s="187"/>
      <c r="AY86" s="187"/>
      <c r="AZ86" s="187"/>
      <c r="BA86" s="187"/>
      <c r="BB86" s="187"/>
      <c r="BC86" s="187"/>
      <c r="BD86" s="187"/>
      <c r="BE86" s="187"/>
    </row>
    <row r="87" spans="1:57" s="9" customFormat="1" ht="19.5" customHeight="1">
      <c r="A87" s="187"/>
      <c r="B87" s="249"/>
      <c r="C87" s="179"/>
      <c r="D87" s="197"/>
      <c r="E87" s="197"/>
      <c r="F87" s="197"/>
      <c r="G87" s="197"/>
      <c r="H87" s="202"/>
      <c r="I87" s="197"/>
      <c r="J87" s="202"/>
      <c r="K87" s="197"/>
      <c r="L87" s="197"/>
      <c r="M87" s="197"/>
      <c r="N87" s="185"/>
      <c r="O87" s="197"/>
      <c r="P87" s="197"/>
      <c r="Q87" s="201"/>
      <c r="R87" s="203"/>
      <c r="S87" s="203"/>
      <c r="T87" s="203"/>
      <c r="U87" s="203"/>
      <c r="V87" s="72" t="s">
        <v>141</v>
      </c>
      <c r="W87" s="15">
        <f>SUM(W46,W56,W66,W76,W86)</f>
        <v>0</v>
      </c>
      <c r="X87" s="187"/>
      <c r="Y87" s="207"/>
      <c r="Z87" s="187"/>
      <c r="AA87" s="29"/>
      <c r="AB87" s="187"/>
      <c r="AC87" s="187"/>
      <c r="AD87" s="187"/>
      <c r="AE87" s="187"/>
      <c r="AF87" s="187"/>
      <c r="AG87" s="187"/>
      <c r="AH87" s="187"/>
      <c r="AI87" s="187"/>
      <c r="AJ87" s="187"/>
      <c r="AK87" s="187"/>
      <c r="AL87" s="187"/>
      <c r="AM87" s="187"/>
      <c r="AN87" s="187"/>
      <c r="AO87" s="187"/>
      <c r="AP87" s="187"/>
      <c r="AQ87" s="187"/>
      <c r="AR87" s="187"/>
      <c r="AS87" s="187"/>
      <c r="AT87" s="187"/>
      <c r="AU87" s="187"/>
      <c r="AV87" s="187"/>
      <c r="AW87" s="187"/>
      <c r="AX87" s="187"/>
      <c r="AY87" s="187"/>
      <c r="AZ87" s="187"/>
      <c r="BA87" s="187"/>
      <c r="BB87" s="187"/>
      <c r="BC87" s="187"/>
      <c r="BD87" s="187"/>
      <c r="BE87" s="187"/>
    </row>
    <row r="88" spans="1:57" s="9" customFormat="1" ht="35.1" customHeight="1">
      <c r="A88" s="187"/>
      <c r="B88" s="187"/>
      <c r="C88" s="187"/>
      <c r="D88" s="205"/>
      <c r="E88" s="205"/>
      <c r="F88" s="75"/>
      <c r="G88" s="205"/>
      <c r="H88" s="205"/>
      <c r="I88" s="205"/>
      <c r="J88" s="205"/>
      <c r="K88" s="205"/>
      <c r="L88" s="205"/>
      <c r="M88" s="205"/>
      <c r="N88" s="188"/>
      <c r="O88" s="205"/>
      <c r="P88" s="205"/>
      <c r="Q88" s="189"/>
      <c r="R88" s="187"/>
      <c r="S88" s="187"/>
      <c r="T88" s="187"/>
      <c r="U88" s="187"/>
      <c r="V88" s="187"/>
      <c r="W88" s="187"/>
      <c r="X88" s="187"/>
      <c r="Y88" s="207"/>
      <c r="Z88" s="187"/>
      <c r="AA88" s="187"/>
      <c r="AB88" s="187"/>
      <c r="AC88" s="187"/>
      <c r="AD88" s="187"/>
      <c r="AE88" s="187"/>
      <c r="AF88" s="187"/>
      <c r="AG88" s="187"/>
      <c r="AH88" s="187"/>
      <c r="AI88" s="187"/>
      <c r="AJ88" s="187"/>
      <c r="AK88" s="187"/>
      <c r="AL88" s="187"/>
      <c r="AM88" s="187"/>
      <c r="AN88" s="187"/>
      <c r="AO88" s="187"/>
      <c r="AP88" s="187"/>
      <c r="AQ88" s="187"/>
      <c r="AR88" s="187"/>
      <c r="AS88" s="187"/>
      <c r="AT88" s="187"/>
      <c r="AU88" s="187"/>
      <c r="AV88" s="187"/>
      <c r="AW88" s="187"/>
      <c r="AX88" s="187"/>
      <c r="AY88" s="187"/>
      <c r="AZ88" s="187"/>
      <c r="BA88" s="187"/>
      <c r="BB88" s="187"/>
      <c r="BC88" s="187"/>
      <c r="BD88" s="187"/>
      <c r="BE88" s="187"/>
    </row>
    <row r="89" spans="1:57" s="9" customFormat="1" ht="40.5" customHeight="1">
      <c r="A89" s="187"/>
      <c r="B89" s="259" t="s">
        <v>142</v>
      </c>
      <c r="C89" s="260"/>
      <c r="D89" s="260"/>
      <c r="E89" s="260"/>
      <c r="F89" s="260"/>
      <c r="G89" s="260"/>
      <c r="H89" s="260"/>
      <c r="I89" s="260"/>
      <c r="J89" s="260"/>
      <c r="K89" s="260"/>
      <c r="L89" s="260"/>
      <c r="M89" s="260"/>
      <c r="N89" s="260"/>
      <c r="O89" s="260"/>
      <c r="P89" s="260"/>
      <c r="Q89" s="37"/>
      <c r="R89" s="259" t="s">
        <v>123</v>
      </c>
      <c r="S89" s="259"/>
      <c r="T89" s="259"/>
      <c r="U89" s="259"/>
      <c r="V89" s="259"/>
      <c r="W89" s="259"/>
      <c r="X89" s="187"/>
      <c r="Y89" s="207"/>
      <c r="Z89" s="187"/>
      <c r="AA89" s="187"/>
      <c r="AB89" s="187"/>
      <c r="AC89" s="187"/>
      <c r="AD89" s="187"/>
      <c r="AE89" s="187"/>
      <c r="AF89" s="187"/>
      <c r="AG89" s="187"/>
      <c r="AH89" s="187"/>
      <c r="AI89" s="187"/>
      <c r="AJ89" s="187"/>
      <c r="AK89" s="187"/>
      <c r="AL89" s="187"/>
      <c r="AM89" s="187"/>
      <c r="AN89" s="187"/>
      <c r="AO89" s="187"/>
      <c r="AP89" s="187"/>
      <c r="AQ89" s="187"/>
      <c r="AR89" s="187"/>
      <c r="AS89" s="187"/>
      <c r="AT89" s="187"/>
      <c r="AU89" s="187"/>
      <c r="AV89" s="187"/>
      <c r="AW89" s="187"/>
      <c r="AX89" s="187"/>
      <c r="AY89" s="187"/>
      <c r="AZ89" s="187"/>
      <c r="BA89" s="187"/>
      <c r="BB89" s="187"/>
      <c r="BC89" s="187"/>
      <c r="BD89" s="187"/>
      <c r="BE89" s="187"/>
    </row>
    <row r="90" spans="1:57" s="9" customFormat="1" ht="12" customHeight="1">
      <c r="A90" s="187"/>
      <c r="B90" s="187"/>
      <c r="C90" s="187"/>
      <c r="D90" s="205"/>
      <c r="E90" s="205"/>
      <c r="F90" s="75"/>
      <c r="G90" s="205"/>
      <c r="H90" s="205"/>
      <c r="I90" s="205"/>
      <c r="J90" s="205"/>
      <c r="K90" s="205"/>
      <c r="L90" s="205"/>
      <c r="M90" s="205"/>
      <c r="N90" s="188"/>
      <c r="O90" s="205"/>
      <c r="P90" s="205"/>
      <c r="Q90" s="189"/>
      <c r="R90" s="187"/>
      <c r="S90" s="187"/>
      <c r="T90" s="187"/>
      <c r="U90" s="187"/>
      <c r="V90" s="187"/>
      <c r="W90" s="187"/>
      <c r="X90" s="187"/>
      <c r="Y90" s="20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row>
    <row r="91" spans="1:57" s="9" customFormat="1" ht="47.1" customHeight="1">
      <c r="A91" s="187"/>
      <c r="B91" s="249" t="s">
        <v>49</v>
      </c>
      <c r="C91" s="178"/>
      <c r="D91" s="197" t="s">
        <v>101</v>
      </c>
      <c r="E91" s="200"/>
      <c r="F91" s="197" t="s">
        <v>102</v>
      </c>
      <c r="G91" s="197"/>
      <c r="H91" s="185" t="s">
        <v>143</v>
      </c>
      <c r="I91" s="197"/>
      <c r="J91" s="185" t="s">
        <v>104</v>
      </c>
      <c r="K91" s="197"/>
      <c r="L91" s="197" t="s">
        <v>138</v>
      </c>
      <c r="M91" s="197"/>
      <c r="N91" s="185" t="s">
        <v>144</v>
      </c>
      <c r="O91" s="197"/>
      <c r="P91" s="197" t="s">
        <v>145</v>
      </c>
      <c r="Q91" s="198" t="s">
        <v>128</v>
      </c>
      <c r="R91" s="199">
        <f>R$21</f>
        <v>44927</v>
      </c>
      <c r="S91" s="199">
        <f t="shared" ref="S91:V91" si="3">S$21</f>
        <v>44934</v>
      </c>
      <c r="T91" s="199">
        <f t="shared" si="3"/>
        <v>44941</v>
      </c>
      <c r="U91" s="199">
        <f t="shared" si="3"/>
        <v>44948</v>
      </c>
      <c r="V91" s="199">
        <f t="shared" si="3"/>
        <v>44955</v>
      </c>
      <c r="W91" s="179"/>
      <c r="X91" s="187"/>
      <c r="Y91" s="207"/>
      <c r="Z91" s="187"/>
      <c r="AA91" s="187"/>
      <c r="AB91" s="187"/>
      <c r="AC91" s="187"/>
      <c r="AD91" s="187"/>
      <c r="AE91" s="187"/>
      <c r="AF91" s="187"/>
      <c r="AG91" s="187"/>
      <c r="AH91" s="187"/>
      <c r="AI91" s="187"/>
      <c r="AJ91" s="187"/>
      <c r="AK91" s="187"/>
      <c r="AL91" s="187"/>
      <c r="AM91" s="187"/>
      <c r="AN91" s="187"/>
      <c r="AO91" s="187"/>
      <c r="AP91" s="187"/>
      <c r="AQ91" s="187"/>
      <c r="AR91" s="187"/>
      <c r="AS91" s="187"/>
      <c r="AT91" s="187"/>
      <c r="AU91" s="187"/>
      <c r="AV91" s="187"/>
      <c r="AW91" s="187"/>
      <c r="AX91" s="187"/>
      <c r="AY91" s="187"/>
      <c r="AZ91" s="187"/>
      <c r="BA91" s="187"/>
      <c r="BB91" s="187"/>
      <c r="BC91" s="187"/>
      <c r="BD91" s="187"/>
      <c r="BE91" s="187"/>
    </row>
    <row r="92" spans="1:57" s="9" customFormat="1" ht="21.95" customHeight="1">
      <c r="A92" s="187"/>
      <c r="B92" s="249"/>
      <c r="C92" s="178"/>
      <c r="D92" s="197"/>
      <c r="E92" s="200"/>
      <c r="F92" s="197"/>
      <c r="G92" s="197"/>
      <c r="H92" s="185"/>
      <c r="I92" s="197"/>
      <c r="J92" s="185"/>
      <c r="K92" s="197"/>
      <c r="L92" s="197"/>
      <c r="M92" s="197"/>
      <c r="N92" s="185"/>
      <c r="O92" s="197"/>
      <c r="P92" s="197"/>
      <c r="Q92" s="198" t="s">
        <v>129</v>
      </c>
      <c r="R92" s="199">
        <f>R$22</f>
        <v>44933</v>
      </c>
      <c r="S92" s="199">
        <f t="shared" ref="S92:V92" si="4">S$22</f>
        <v>44940</v>
      </c>
      <c r="T92" s="199">
        <f t="shared" si="4"/>
        <v>44947</v>
      </c>
      <c r="U92" s="199">
        <f t="shared" si="4"/>
        <v>44954</v>
      </c>
      <c r="V92" s="199">
        <f t="shared" si="4"/>
        <v>44957</v>
      </c>
      <c r="W92" s="179"/>
      <c r="X92" s="187"/>
      <c r="Y92" s="69"/>
      <c r="Z92" s="187"/>
      <c r="AA92" s="29"/>
      <c r="AB92" s="187"/>
      <c r="AC92" s="187"/>
      <c r="AD92" s="187"/>
      <c r="AE92" s="187"/>
      <c r="AF92" s="187"/>
      <c r="AG92" s="187"/>
      <c r="AH92" s="187"/>
      <c r="AI92" s="187"/>
      <c r="AJ92" s="187"/>
      <c r="AK92" s="187"/>
      <c r="AL92" s="187"/>
      <c r="AM92" s="187"/>
      <c r="AN92" s="187"/>
      <c r="AO92" s="187"/>
      <c r="AP92" s="187"/>
      <c r="AQ92" s="187"/>
      <c r="AR92" s="187"/>
      <c r="AS92" s="187"/>
      <c r="AT92" s="187"/>
      <c r="AU92" s="187"/>
      <c r="AV92" s="187"/>
      <c r="AW92" s="187"/>
      <c r="AX92" s="187"/>
      <c r="AY92" s="187"/>
      <c r="AZ92" s="187"/>
      <c r="BA92" s="187"/>
      <c r="BB92" s="187"/>
      <c r="BC92" s="187"/>
      <c r="BD92" s="187"/>
      <c r="BE92" s="187"/>
    </row>
    <row r="93" spans="1:57" s="9" customFormat="1" ht="9.9499999999999993" customHeight="1">
      <c r="A93" s="187"/>
      <c r="B93" s="249"/>
      <c r="C93" s="178"/>
      <c r="D93" s="200"/>
      <c r="E93" s="200"/>
      <c r="F93" s="197"/>
      <c r="G93" s="197"/>
      <c r="H93" s="197"/>
      <c r="I93" s="197"/>
      <c r="J93" s="197"/>
      <c r="K93" s="197"/>
      <c r="L93" s="197"/>
      <c r="M93" s="197"/>
      <c r="N93" s="185"/>
      <c r="O93" s="197"/>
      <c r="P93" s="197"/>
      <c r="Q93" s="201"/>
      <c r="R93" s="179"/>
      <c r="S93" s="179"/>
      <c r="T93" s="179"/>
      <c r="U93" s="179"/>
      <c r="V93" s="179"/>
      <c r="W93" s="179"/>
      <c r="X93" s="187"/>
      <c r="Y93" s="207"/>
      <c r="Z93" s="187"/>
      <c r="AA93" s="187"/>
      <c r="AB93" s="187"/>
      <c r="AC93" s="187"/>
      <c r="AD93" s="187"/>
      <c r="AE93" s="187"/>
      <c r="AF93" s="187"/>
      <c r="AG93" s="187"/>
      <c r="AH93" s="187"/>
      <c r="AI93" s="187"/>
      <c r="AJ93" s="187"/>
      <c r="AK93" s="187"/>
      <c r="AL93" s="187"/>
      <c r="AM93" s="187"/>
      <c r="AN93" s="187"/>
      <c r="AO93" s="187"/>
      <c r="AP93" s="187"/>
      <c r="AQ93" s="187"/>
      <c r="AR93" s="187"/>
      <c r="AS93" s="187"/>
      <c r="AT93" s="187"/>
      <c r="AU93" s="187"/>
      <c r="AV93" s="187"/>
      <c r="AW93" s="187"/>
      <c r="AX93" s="187"/>
      <c r="AY93" s="187"/>
      <c r="AZ93" s="187"/>
      <c r="BA93" s="187"/>
      <c r="BB93" s="187"/>
      <c r="BC93" s="187"/>
      <c r="BD93" s="187"/>
      <c r="BE93" s="187"/>
    </row>
    <row r="94" spans="1:57" s="9" customFormat="1" ht="15.75">
      <c r="A94" s="187"/>
      <c r="B94" s="249"/>
      <c r="C94" s="178"/>
      <c r="D94" s="36" t="str">
        <f>'Employee and project details'!D37</f>
        <v>- Select EU funder -</v>
      </c>
      <c r="E94" s="200"/>
      <c r="F94" s="97">
        <f>'Employee and project details'!F37</f>
        <v>0</v>
      </c>
      <c r="G94" s="74"/>
      <c r="H94" s="97">
        <f>'Employee and project details'!H37</f>
        <v>0</v>
      </c>
      <c r="I94" s="74"/>
      <c r="J94" s="97">
        <f>'Employee and project details'!J37</f>
        <v>0</v>
      </c>
      <c r="K94" s="74"/>
      <c r="L94" s="97">
        <f>'Employee and project details'!L37</f>
        <v>0</v>
      </c>
      <c r="M94" s="74"/>
      <c r="N94" s="124"/>
      <c r="O94" s="74"/>
      <c r="P94" s="124" t="s">
        <v>146</v>
      </c>
      <c r="Q94" s="24"/>
      <c r="R94" s="123"/>
      <c r="S94" s="123"/>
      <c r="T94" s="123"/>
      <c r="U94" s="123"/>
      <c r="V94" s="123"/>
      <c r="W94" s="203">
        <f>SUM(R94:V94)</f>
        <v>0</v>
      </c>
      <c r="X94" s="187"/>
      <c r="Y94" s="207"/>
      <c r="Z94" s="187"/>
      <c r="AA94" s="187"/>
      <c r="AB94" s="187"/>
      <c r="AC94" s="187"/>
      <c r="AD94" s="187"/>
      <c r="AE94" s="187"/>
      <c r="AF94" s="187"/>
      <c r="AG94" s="187"/>
      <c r="AH94" s="187"/>
      <c r="AI94" s="187"/>
      <c r="AJ94" s="187"/>
      <c r="AK94" s="187"/>
      <c r="AL94" s="187"/>
      <c r="AM94" s="187"/>
      <c r="AN94" s="187"/>
      <c r="AO94" s="187"/>
      <c r="AP94" s="187"/>
      <c r="AQ94" s="187"/>
      <c r="AR94" s="187"/>
      <c r="AS94" s="187"/>
      <c r="AT94" s="187"/>
      <c r="AU94" s="187"/>
      <c r="AV94" s="187"/>
      <c r="AW94" s="187"/>
      <c r="AX94" s="187"/>
      <c r="AY94" s="187"/>
      <c r="AZ94" s="187"/>
      <c r="BA94" s="187"/>
      <c r="BB94" s="187"/>
      <c r="BC94" s="187"/>
      <c r="BD94" s="187"/>
      <c r="BE94" s="187"/>
    </row>
    <row r="95" spans="1:57" s="9" customFormat="1" ht="8.1" hidden="1" customHeight="1" outlineLevel="1">
      <c r="A95" s="187"/>
      <c r="B95" s="249"/>
      <c r="C95" s="178"/>
      <c r="D95" s="200"/>
      <c r="E95" s="200"/>
      <c r="F95" s="74"/>
      <c r="G95" s="74"/>
      <c r="H95" s="74"/>
      <c r="I95" s="74"/>
      <c r="J95" s="74"/>
      <c r="K95" s="74"/>
      <c r="L95" s="74"/>
      <c r="M95" s="74"/>
      <c r="N95" s="27"/>
      <c r="O95" s="74"/>
      <c r="P95" s="74"/>
      <c r="Q95" s="24"/>
      <c r="R95" s="83"/>
      <c r="S95" s="83"/>
      <c r="T95" s="83"/>
      <c r="U95" s="83"/>
      <c r="V95" s="83"/>
      <c r="W95" s="204"/>
      <c r="X95" s="187"/>
      <c r="Y95" s="207"/>
      <c r="Z95" s="187"/>
      <c r="AA95" s="187"/>
      <c r="AB95" s="187"/>
      <c r="AC95" s="187"/>
      <c r="AD95" s="187"/>
      <c r="AE95" s="187"/>
      <c r="AF95" s="187"/>
      <c r="AG95" s="187"/>
      <c r="AH95" s="187"/>
      <c r="AI95" s="187"/>
      <c r="AJ95" s="187"/>
      <c r="AK95" s="187"/>
      <c r="AL95" s="187"/>
      <c r="AM95" s="187"/>
      <c r="AN95" s="187"/>
      <c r="AO95" s="187"/>
      <c r="AP95" s="187"/>
      <c r="AQ95" s="187"/>
      <c r="AR95" s="187"/>
      <c r="AS95" s="187"/>
      <c r="AT95" s="187"/>
      <c r="AU95" s="187"/>
      <c r="AV95" s="187"/>
      <c r="AW95" s="187"/>
      <c r="AX95" s="187"/>
      <c r="AY95" s="187"/>
      <c r="AZ95" s="187"/>
      <c r="BA95" s="187"/>
      <c r="BB95" s="187"/>
      <c r="BC95" s="187"/>
      <c r="BD95" s="187"/>
      <c r="BE95" s="187"/>
    </row>
    <row r="96" spans="1:57" s="9" customFormat="1" ht="15.75" hidden="1" outlineLevel="1">
      <c r="A96" s="187"/>
      <c r="B96" s="249"/>
      <c r="C96" s="178"/>
      <c r="D96" s="200"/>
      <c r="E96" s="200"/>
      <c r="F96" s="74"/>
      <c r="G96" s="74"/>
      <c r="H96" s="74"/>
      <c r="I96" s="74"/>
      <c r="J96" s="74"/>
      <c r="K96" s="74"/>
      <c r="L96" s="74"/>
      <c r="M96" s="74"/>
      <c r="N96" s="124"/>
      <c r="O96" s="74"/>
      <c r="P96" s="124" t="s">
        <v>146</v>
      </c>
      <c r="Q96" s="24"/>
      <c r="R96" s="123"/>
      <c r="S96" s="123"/>
      <c r="T96" s="123"/>
      <c r="U96" s="123"/>
      <c r="V96" s="123"/>
      <c r="W96" s="203">
        <f t="shared" ref="W96" si="5">SUM(R96:V96)</f>
        <v>0</v>
      </c>
      <c r="X96" s="187"/>
      <c r="Y96" s="207"/>
      <c r="Z96" s="187"/>
      <c r="AA96" s="187"/>
      <c r="AB96" s="187"/>
      <c r="AC96" s="187"/>
      <c r="AD96" s="187"/>
      <c r="AE96" s="187"/>
      <c r="AF96" s="187"/>
      <c r="AG96" s="187"/>
      <c r="AH96" s="187"/>
      <c r="AI96" s="187"/>
      <c r="AJ96" s="187"/>
      <c r="AK96" s="187"/>
      <c r="AL96" s="187"/>
      <c r="AM96" s="187"/>
      <c r="AN96" s="187"/>
      <c r="AO96" s="187"/>
      <c r="AP96" s="187"/>
      <c r="AQ96" s="187"/>
      <c r="AR96" s="187"/>
      <c r="AS96" s="187"/>
      <c r="AT96" s="187"/>
      <c r="AU96" s="187"/>
      <c r="AV96" s="187"/>
      <c r="AW96" s="187"/>
      <c r="AX96" s="187"/>
      <c r="AY96" s="187"/>
      <c r="AZ96" s="187"/>
      <c r="BA96" s="187"/>
      <c r="BB96" s="187"/>
      <c r="BC96" s="187"/>
      <c r="BD96" s="187"/>
      <c r="BE96" s="187"/>
    </row>
    <row r="97" spans="1:57" s="9" customFormat="1" ht="8.1" hidden="1" customHeight="1" outlineLevel="1">
      <c r="A97" s="187"/>
      <c r="B97" s="249"/>
      <c r="C97" s="178"/>
      <c r="D97" s="200"/>
      <c r="E97" s="200"/>
      <c r="F97" s="74"/>
      <c r="G97" s="74"/>
      <c r="H97" s="74"/>
      <c r="I97" s="74"/>
      <c r="J97" s="74"/>
      <c r="K97" s="74"/>
      <c r="L97" s="74"/>
      <c r="M97" s="74"/>
      <c r="N97" s="27"/>
      <c r="O97" s="74"/>
      <c r="P97" s="74"/>
      <c r="Q97" s="24"/>
      <c r="R97" s="83"/>
      <c r="S97" s="83"/>
      <c r="T97" s="83"/>
      <c r="U97" s="83"/>
      <c r="V97" s="83"/>
      <c r="W97" s="204"/>
      <c r="X97" s="187"/>
      <c r="Y97" s="207"/>
      <c r="Z97" s="187"/>
      <c r="AA97" s="187"/>
      <c r="AB97" s="187"/>
      <c r="AC97" s="187"/>
      <c r="AD97" s="187"/>
      <c r="AE97" s="187"/>
      <c r="AF97" s="187"/>
      <c r="AG97" s="187"/>
      <c r="AH97" s="187"/>
      <c r="AI97" s="187"/>
      <c r="AJ97" s="187"/>
      <c r="AK97" s="187"/>
      <c r="AL97" s="187"/>
      <c r="AM97" s="187"/>
      <c r="AN97" s="187"/>
      <c r="AO97" s="187"/>
      <c r="AP97" s="187"/>
      <c r="AQ97" s="187"/>
      <c r="AR97" s="187"/>
      <c r="AS97" s="187"/>
      <c r="AT97" s="187"/>
      <c r="AU97" s="187"/>
      <c r="AV97" s="187"/>
      <c r="AW97" s="187"/>
      <c r="AX97" s="187"/>
      <c r="AY97" s="187"/>
      <c r="AZ97" s="187"/>
      <c r="BA97" s="187"/>
      <c r="BB97" s="187"/>
      <c r="BC97" s="187"/>
      <c r="BD97" s="187"/>
      <c r="BE97" s="187"/>
    </row>
    <row r="98" spans="1:57" s="9" customFormat="1" ht="15.75" hidden="1" outlineLevel="1">
      <c r="A98" s="187"/>
      <c r="B98" s="249"/>
      <c r="C98" s="178"/>
      <c r="D98" s="200"/>
      <c r="E98" s="200"/>
      <c r="F98" s="74"/>
      <c r="G98" s="74"/>
      <c r="H98" s="74"/>
      <c r="I98" s="74"/>
      <c r="J98" s="74"/>
      <c r="K98" s="74"/>
      <c r="L98" s="74"/>
      <c r="M98" s="74"/>
      <c r="N98" s="124"/>
      <c r="O98" s="74"/>
      <c r="P98" s="124" t="s">
        <v>146</v>
      </c>
      <c r="Q98" s="24"/>
      <c r="R98" s="123"/>
      <c r="S98" s="123"/>
      <c r="T98" s="123"/>
      <c r="U98" s="123"/>
      <c r="V98" s="123"/>
      <c r="W98" s="203">
        <f t="shared" ref="W98" si="6">SUM(R98:V98)</f>
        <v>0</v>
      </c>
      <c r="X98" s="187"/>
      <c r="Y98" s="207"/>
      <c r="Z98" s="187"/>
      <c r="AA98" s="29"/>
      <c r="AB98" s="187"/>
      <c r="AC98" s="187"/>
      <c r="AD98" s="187"/>
      <c r="AE98" s="187"/>
      <c r="AF98" s="187"/>
      <c r="AG98" s="187"/>
      <c r="AH98" s="187"/>
      <c r="AI98" s="187"/>
      <c r="AJ98" s="187"/>
      <c r="AK98" s="187"/>
      <c r="AL98" s="187"/>
      <c r="AM98" s="187"/>
      <c r="AN98" s="187"/>
      <c r="AO98" s="187"/>
      <c r="AP98" s="187"/>
      <c r="AQ98" s="187"/>
      <c r="AR98" s="187"/>
      <c r="AS98" s="187"/>
      <c r="AT98" s="187"/>
      <c r="AU98" s="187"/>
      <c r="AV98" s="187"/>
      <c r="AW98" s="187"/>
      <c r="AX98" s="187"/>
      <c r="AY98" s="187"/>
      <c r="AZ98" s="187"/>
      <c r="BA98" s="187"/>
      <c r="BB98" s="187"/>
      <c r="BC98" s="187"/>
      <c r="BD98" s="187"/>
      <c r="BE98" s="187"/>
    </row>
    <row r="99" spans="1:57" s="9" customFormat="1" ht="8.1" hidden="1" customHeight="1" outlineLevel="1">
      <c r="A99" s="187"/>
      <c r="B99" s="249"/>
      <c r="C99" s="178"/>
      <c r="D99" s="200"/>
      <c r="E99" s="200"/>
      <c r="F99" s="74"/>
      <c r="G99" s="74"/>
      <c r="H99" s="74"/>
      <c r="I99" s="74"/>
      <c r="J99" s="74"/>
      <c r="K99" s="74"/>
      <c r="L99" s="74"/>
      <c r="M99" s="74"/>
      <c r="N99" s="27"/>
      <c r="O99" s="74"/>
      <c r="P99" s="74"/>
      <c r="Q99" s="24"/>
      <c r="R99" s="83"/>
      <c r="S99" s="83"/>
      <c r="T99" s="83"/>
      <c r="U99" s="83"/>
      <c r="V99" s="83"/>
      <c r="W99" s="204"/>
      <c r="X99" s="187"/>
      <c r="Y99" s="207"/>
      <c r="Z99" s="187"/>
      <c r="AA99" s="187"/>
      <c r="AB99" s="187"/>
      <c r="AC99" s="187"/>
      <c r="AD99" s="187"/>
      <c r="AE99" s="187"/>
      <c r="AF99" s="187"/>
      <c r="AG99" s="187"/>
      <c r="AH99" s="187"/>
      <c r="AI99" s="187"/>
      <c r="AJ99" s="187"/>
      <c r="AK99" s="187"/>
      <c r="AL99" s="187"/>
      <c r="AM99" s="187"/>
      <c r="AN99" s="187"/>
      <c r="AO99" s="187"/>
      <c r="AP99" s="187"/>
      <c r="AQ99" s="187"/>
      <c r="AR99" s="187"/>
      <c r="AS99" s="187"/>
      <c r="AT99" s="187"/>
      <c r="AU99" s="187"/>
      <c r="AV99" s="187"/>
      <c r="AW99" s="187"/>
      <c r="AX99" s="187"/>
      <c r="AY99" s="187"/>
      <c r="AZ99" s="187"/>
      <c r="BA99" s="187"/>
      <c r="BB99" s="187"/>
      <c r="BC99" s="187"/>
      <c r="BD99" s="187"/>
      <c r="BE99" s="187"/>
    </row>
    <row r="100" spans="1:57" s="9" customFormat="1" ht="15.75" hidden="1" outlineLevel="1">
      <c r="A100" s="187"/>
      <c r="B100" s="249"/>
      <c r="C100" s="178"/>
      <c r="D100" s="200"/>
      <c r="E100" s="200"/>
      <c r="F100" s="74"/>
      <c r="G100" s="74"/>
      <c r="H100" s="74"/>
      <c r="I100" s="74"/>
      <c r="J100" s="74"/>
      <c r="K100" s="74"/>
      <c r="L100" s="74"/>
      <c r="M100" s="74"/>
      <c r="N100" s="124"/>
      <c r="O100" s="74"/>
      <c r="P100" s="124" t="s">
        <v>146</v>
      </c>
      <c r="Q100" s="24"/>
      <c r="R100" s="123"/>
      <c r="S100" s="123"/>
      <c r="T100" s="123"/>
      <c r="U100" s="123"/>
      <c r="V100" s="123"/>
      <c r="W100" s="203">
        <f t="shared" ref="W100" si="7">SUM(R100:V100)</f>
        <v>0</v>
      </c>
      <c r="X100" s="187"/>
      <c r="Y100" s="207"/>
      <c r="Z100" s="187"/>
      <c r="AA100" s="29"/>
      <c r="AB100" s="187"/>
      <c r="AC100" s="187"/>
      <c r="AD100" s="187"/>
      <c r="AE100" s="187"/>
      <c r="AF100" s="187"/>
      <c r="AG100" s="187"/>
      <c r="AH100" s="187"/>
      <c r="AI100" s="187"/>
      <c r="AJ100" s="187"/>
      <c r="AK100" s="187"/>
      <c r="AL100" s="187"/>
      <c r="AM100" s="187"/>
      <c r="AN100" s="187"/>
      <c r="AO100" s="187"/>
      <c r="AP100" s="187"/>
      <c r="AQ100" s="187"/>
      <c r="AR100" s="187"/>
      <c r="AS100" s="187"/>
      <c r="AT100" s="187"/>
      <c r="AU100" s="187"/>
      <c r="AV100" s="187"/>
      <c r="AW100" s="187"/>
      <c r="AX100" s="187"/>
      <c r="AY100" s="187"/>
      <c r="AZ100" s="187"/>
      <c r="BA100" s="187"/>
      <c r="BB100" s="187"/>
      <c r="BC100" s="187"/>
      <c r="BD100" s="187"/>
      <c r="BE100" s="187"/>
    </row>
    <row r="101" spans="1:57" s="9" customFormat="1" ht="8.1" hidden="1" customHeight="1" outlineLevel="1">
      <c r="A101" s="187"/>
      <c r="B101" s="249"/>
      <c r="C101" s="178"/>
      <c r="D101" s="200"/>
      <c r="E101" s="200"/>
      <c r="F101" s="74"/>
      <c r="G101" s="74"/>
      <c r="H101" s="74"/>
      <c r="I101" s="74"/>
      <c r="J101" s="74"/>
      <c r="K101" s="74"/>
      <c r="L101" s="74"/>
      <c r="M101" s="74"/>
      <c r="N101" s="27"/>
      <c r="O101" s="74"/>
      <c r="P101" s="74"/>
      <c r="Q101" s="24"/>
      <c r="R101" s="83"/>
      <c r="S101" s="83"/>
      <c r="T101" s="83"/>
      <c r="U101" s="83"/>
      <c r="V101" s="83"/>
      <c r="W101" s="204"/>
      <c r="X101" s="187"/>
      <c r="Y101" s="20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c r="AU101" s="187"/>
      <c r="AV101" s="187"/>
      <c r="AW101" s="187"/>
      <c r="AX101" s="187"/>
      <c r="AY101" s="187"/>
      <c r="AZ101" s="187"/>
      <c r="BA101" s="187"/>
      <c r="BB101" s="187"/>
      <c r="BC101" s="187"/>
      <c r="BD101" s="187"/>
      <c r="BE101" s="187"/>
    </row>
    <row r="102" spans="1:57" s="9" customFormat="1" ht="15.75" hidden="1" outlineLevel="1">
      <c r="A102" s="187"/>
      <c r="B102" s="249"/>
      <c r="C102" s="178"/>
      <c r="D102" s="200"/>
      <c r="E102" s="200"/>
      <c r="F102" s="74"/>
      <c r="G102" s="74"/>
      <c r="H102" s="74"/>
      <c r="I102" s="74"/>
      <c r="J102" s="74"/>
      <c r="K102" s="74"/>
      <c r="L102" s="74"/>
      <c r="M102" s="74"/>
      <c r="N102" s="124"/>
      <c r="O102" s="74"/>
      <c r="P102" s="124" t="s">
        <v>146</v>
      </c>
      <c r="Q102" s="24"/>
      <c r="R102" s="123"/>
      <c r="S102" s="123"/>
      <c r="T102" s="123"/>
      <c r="U102" s="123"/>
      <c r="V102" s="123"/>
      <c r="W102" s="203">
        <f t="shared" ref="W102" si="8">SUM(R102:V102)</f>
        <v>0</v>
      </c>
      <c r="X102" s="187"/>
      <c r="Y102" s="207"/>
      <c r="Z102" s="187"/>
      <c r="AA102" s="29"/>
      <c r="AB102" s="187"/>
      <c r="AC102" s="187"/>
      <c r="AD102" s="187"/>
      <c r="AE102" s="187"/>
      <c r="AF102" s="187"/>
      <c r="AG102" s="187"/>
      <c r="AH102" s="187"/>
      <c r="AI102" s="187"/>
      <c r="AJ102" s="187"/>
      <c r="AK102" s="187"/>
      <c r="AL102" s="187"/>
      <c r="AM102" s="187"/>
      <c r="AN102" s="187"/>
      <c r="AO102" s="187"/>
      <c r="AP102" s="187"/>
      <c r="AQ102" s="187"/>
      <c r="AR102" s="187"/>
      <c r="AS102" s="187"/>
      <c r="AT102" s="187"/>
      <c r="AU102" s="187"/>
      <c r="AV102" s="187"/>
      <c r="AW102" s="187"/>
      <c r="AX102" s="187"/>
      <c r="AY102" s="187"/>
      <c r="AZ102" s="187"/>
      <c r="BA102" s="187"/>
      <c r="BB102" s="187"/>
      <c r="BC102" s="187"/>
      <c r="BD102" s="187"/>
      <c r="BE102" s="187"/>
    </row>
    <row r="103" spans="1:57" s="9" customFormat="1" ht="8.1" hidden="1" customHeight="1" outlineLevel="1">
      <c r="A103" s="187"/>
      <c r="B103" s="249"/>
      <c r="C103" s="178"/>
      <c r="D103" s="200"/>
      <c r="E103" s="200"/>
      <c r="F103" s="74"/>
      <c r="G103" s="74"/>
      <c r="H103" s="74"/>
      <c r="I103" s="74"/>
      <c r="J103" s="74"/>
      <c r="K103" s="74"/>
      <c r="L103" s="74"/>
      <c r="M103" s="74"/>
      <c r="N103" s="27"/>
      <c r="O103" s="74"/>
      <c r="P103" s="74"/>
      <c r="Q103" s="24"/>
      <c r="R103" s="83"/>
      <c r="S103" s="83"/>
      <c r="T103" s="83"/>
      <c r="U103" s="83"/>
      <c r="V103" s="83"/>
      <c r="W103" s="204"/>
      <c r="X103" s="187"/>
      <c r="Y103" s="20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c r="AU103" s="187"/>
      <c r="AV103" s="187"/>
      <c r="AW103" s="187"/>
      <c r="AX103" s="187"/>
      <c r="AY103" s="187"/>
      <c r="AZ103" s="187"/>
      <c r="BA103" s="187"/>
      <c r="BB103" s="187"/>
      <c r="BC103" s="187"/>
      <c r="BD103" s="187"/>
      <c r="BE103" s="187"/>
    </row>
    <row r="104" spans="1:57" s="9" customFormat="1" ht="15.75" hidden="1" outlineLevel="1">
      <c r="A104" s="187"/>
      <c r="B104" s="249"/>
      <c r="C104" s="178"/>
      <c r="D104" s="200"/>
      <c r="E104" s="200"/>
      <c r="F104" s="74"/>
      <c r="G104" s="74"/>
      <c r="H104" s="74"/>
      <c r="I104" s="74"/>
      <c r="J104" s="74"/>
      <c r="K104" s="74"/>
      <c r="L104" s="74"/>
      <c r="M104" s="74"/>
      <c r="N104" s="124"/>
      <c r="O104" s="74"/>
      <c r="P104" s="124" t="s">
        <v>146</v>
      </c>
      <c r="Q104" s="24"/>
      <c r="R104" s="123"/>
      <c r="S104" s="123"/>
      <c r="T104" s="123"/>
      <c r="U104" s="123"/>
      <c r="V104" s="123"/>
      <c r="W104" s="203">
        <f t="shared" ref="W104" si="9">SUM(R104:V104)</f>
        <v>0</v>
      </c>
      <c r="X104" s="187"/>
      <c r="Y104" s="20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c r="AU104" s="187"/>
      <c r="AV104" s="187"/>
      <c r="AW104" s="187"/>
      <c r="AX104" s="187"/>
      <c r="AY104" s="187"/>
      <c r="AZ104" s="187"/>
      <c r="BA104" s="187"/>
      <c r="BB104" s="187"/>
      <c r="BC104" s="187"/>
      <c r="BD104" s="187"/>
      <c r="BE104" s="187"/>
    </row>
    <row r="105" spans="1:57" s="9" customFormat="1" ht="8.1" hidden="1" customHeight="1" outlineLevel="1">
      <c r="A105" s="187"/>
      <c r="B105" s="249"/>
      <c r="C105" s="178"/>
      <c r="D105" s="200"/>
      <c r="E105" s="200"/>
      <c r="F105" s="74"/>
      <c r="G105" s="74"/>
      <c r="H105" s="74"/>
      <c r="I105" s="74"/>
      <c r="J105" s="74"/>
      <c r="K105" s="74"/>
      <c r="L105" s="74"/>
      <c r="M105" s="74"/>
      <c r="N105" s="27"/>
      <c r="O105" s="74"/>
      <c r="P105" s="74"/>
      <c r="Q105" s="24"/>
      <c r="R105" s="83"/>
      <c r="S105" s="83"/>
      <c r="T105" s="83"/>
      <c r="U105" s="83"/>
      <c r="V105" s="83"/>
      <c r="W105" s="204"/>
      <c r="X105" s="187"/>
      <c r="Y105" s="207"/>
      <c r="Z105" s="187"/>
      <c r="AA105" s="187"/>
      <c r="AB105" s="187"/>
      <c r="AC105" s="187"/>
      <c r="AD105" s="187"/>
      <c r="AE105" s="187"/>
      <c r="AF105" s="187"/>
      <c r="AG105" s="187"/>
      <c r="AH105" s="187"/>
      <c r="AI105" s="187"/>
      <c r="AJ105" s="187"/>
      <c r="AK105" s="187"/>
      <c r="AL105" s="187"/>
      <c r="AM105" s="187"/>
      <c r="AN105" s="187"/>
      <c r="AO105" s="187"/>
      <c r="AP105" s="187"/>
      <c r="AQ105" s="187"/>
      <c r="AR105" s="187"/>
      <c r="AS105" s="187"/>
      <c r="AT105" s="187"/>
      <c r="AU105" s="187"/>
      <c r="AV105" s="187"/>
      <c r="AW105" s="187"/>
      <c r="AX105" s="187"/>
      <c r="AY105" s="187"/>
      <c r="AZ105" s="187"/>
      <c r="BA105" s="187"/>
      <c r="BB105" s="187"/>
      <c r="BC105" s="187"/>
      <c r="BD105" s="187"/>
      <c r="BE105" s="187"/>
    </row>
    <row r="106" spans="1:57" s="9" customFormat="1" ht="15.75" hidden="1" outlineLevel="1">
      <c r="A106" s="187"/>
      <c r="B106" s="249"/>
      <c r="C106" s="178"/>
      <c r="D106" s="200"/>
      <c r="E106" s="200"/>
      <c r="F106" s="74"/>
      <c r="G106" s="74"/>
      <c r="H106" s="74"/>
      <c r="I106" s="74"/>
      <c r="J106" s="74"/>
      <c r="K106" s="74"/>
      <c r="L106" s="74"/>
      <c r="M106" s="74"/>
      <c r="N106" s="124"/>
      <c r="O106" s="74"/>
      <c r="P106" s="124" t="s">
        <v>146</v>
      </c>
      <c r="Q106" s="24"/>
      <c r="R106" s="123"/>
      <c r="S106" s="123"/>
      <c r="T106" s="123"/>
      <c r="U106" s="123"/>
      <c r="V106" s="123"/>
      <c r="W106" s="203">
        <f t="shared" ref="W106" si="10">SUM(R106:V106)</f>
        <v>0</v>
      </c>
      <c r="X106" s="187"/>
      <c r="Y106" s="207"/>
      <c r="Z106" s="187"/>
      <c r="AA106" s="29"/>
      <c r="AB106" s="187"/>
      <c r="AC106" s="187"/>
      <c r="AD106" s="187"/>
      <c r="AE106" s="187"/>
      <c r="AF106" s="187"/>
      <c r="AG106" s="187"/>
      <c r="AH106" s="187"/>
      <c r="AI106" s="187"/>
      <c r="AJ106" s="187"/>
      <c r="AK106" s="187"/>
      <c r="AL106" s="187"/>
      <c r="AM106" s="187"/>
      <c r="AN106" s="187"/>
      <c r="AO106" s="187"/>
      <c r="AP106" s="187"/>
      <c r="AQ106" s="187"/>
      <c r="AR106" s="187"/>
      <c r="AS106" s="187"/>
      <c r="AT106" s="187"/>
      <c r="AU106" s="187"/>
      <c r="AV106" s="187"/>
      <c r="AW106" s="187"/>
      <c r="AX106" s="187"/>
      <c r="AY106" s="187"/>
      <c r="AZ106" s="187"/>
      <c r="BA106" s="187"/>
      <c r="BB106" s="187"/>
      <c r="BC106" s="187"/>
      <c r="BD106" s="187"/>
      <c r="BE106" s="187"/>
    </row>
    <row r="107" spans="1:57" s="9" customFormat="1" ht="8.1" hidden="1" customHeight="1" outlineLevel="1">
      <c r="A107" s="187"/>
      <c r="B107" s="249"/>
      <c r="C107" s="178"/>
      <c r="D107" s="200"/>
      <c r="E107" s="200"/>
      <c r="F107" s="74"/>
      <c r="G107" s="74"/>
      <c r="H107" s="74"/>
      <c r="I107" s="74"/>
      <c r="J107" s="74"/>
      <c r="K107" s="74"/>
      <c r="L107" s="74"/>
      <c r="M107" s="74"/>
      <c r="N107" s="27"/>
      <c r="O107" s="74"/>
      <c r="P107" s="74"/>
      <c r="Q107" s="24"/>
      <c r="R107" s="83"/>
      <c r="S107" s="83"/>
      <c r="T107" s="83"/>
      <c r="U107" s="83"/>
      <c r="V107" s="83"/>
      <c r="W107" s="204"/>
      <c r="X107" s="187"/>
      <c r="Y107" s="207"/>
      <c r="Z107" s="187"/>
      <c r="AA107" s="187"/>
      <c r="AB107" s="187"/>
      <c r="AC107" s="187"/>
      <c r="AD107" s="187"/>
      <c r="AE107" s="187"/>
      <c r="AF107" s="187"/>
      <c r="AG107" s="187"/>
      <c r="AH107" s="187"/>
      <c r="AI107" s="187"/>
      <c r="AJ107" s="187"/>
      <c r="AK107" s="187"/>
      <c r="AL107" s="187"/>
      <c r="AM107" s="187"/>
      <c r="AN107" s="187"/>
      <c r="AO107" s="187"/>
      <c r="AP107" s="187"/>
      <c r="AQ107" s="187"/>
      <c r="AR107" s="187"/>
      <c r="AS107" s="187"/>
      <c r="AT107" s="187"/>
      <c r="AU107" s="187"/>
      <c r="AV107" s="187"/>
      <c r="AW107" s="187"/>
      <c r="AX107" s="187"/>
      <c r="AY107" s="187"/>
      <c r="AZ107" s="187"/>
      <c r="BA107" s="187"/>
      <c r="BB107" s="187"/>
      <c r="BC107" s="187"/>
      <c r="BD107" s="187"/>
      <c r="BE107" s="187"/>
    </row>
    <row r="108" spans="1:57" s="9" customFormat="1" ht="15.75" hidden="1" outlineLevel="1">
      <c r="A108" s="187"/>
      <c r="B108" s="249"/>
      <c r="C108" s="178"/>
      <c r="D108" s="200"/>
      <c r="E108" s="200"/>
      <c r="F108" s="74"/>
      <c r="G108" s="74"/>
      <c r="H108" s="74"/>
      <c r="I108" s="74"/>
      <c r="J108" s="74"/>
      <c r="K108" s="74"/>
      <c r="L108" s="74"/>
      <c r="M108" s="74"/>
      <c r="N108" s="124"/>
      <c r="O108" s="74"/>
      <c r="P108" s="124" t="s">
        <v>146</v>
      </c>
      <c r="Q108" s="24"/>
      <c r="R108" s="123"/>
      <c r="S108" s="123"/>
      <c r="T108" s="123"/>
      <c r="U108" s="123"/>
      <c r="V108" s="123"/>
      <c r="W108" s="203">
        <f t="shared" ref="W108" si="11">SUM(R108:V108)</f>
        <v>0</v>
      </c>
      <c r="X108" s="187"/>
      <c r="Y108" s="207"/>
      <c r="Z108" s="187"/>
      <c r="AA108" s="29"/>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row>
    <row r="109" spans="1:57" s="9" customFormat="1" ht="8.1" hidden="1" customHeight="1" outlineLevel="1">
      <c r="A109" s="187"/>
      <c r="B109" s="249"/>
      <c r="C109" s="178"/>
      <c r="D109" s="200"/>
      <c r="E109" s="200"/>
      <c r="F109" s="74"/>
      <c r="G109" s="74"/>
      <c r="H109" s="74"/>
      <c r="I109" s="74"/>
      <c r="J109" s="74"/>
      <c r="K109" s="74"/>
      <c r="L109" s="74"/>
      <c r="M109" s="74"/>
      <c r="N109" s="27"/>
      <c r="O109" s="74"/>
      <c r="P109" s="74"/>
      <c r="Q109" s="24"/>
      <c r="R109" s="83"/>
      <c r="S109" s="83"/>
      <c r="T109" s="83"/>
      <c r="U109" s="83"/>
      <c r="V109" s="83"/>
      <c r="W109" s="204"/>
      <c r="X109" s="187"/>
      <c r="Y109" s="207"/>
      <c r="Z109" s="187"/>
      <c r="AA109" s="187"/>
      <c r="AB109" s="187"/>
      <c r="AC109" s="187"/>
      <c r="AD109" s="187"/>
      <c r="AE109" s="187"/>
      <c r="AF109" s="187"/>
      <c r="AG109" s="187"/>
      <c r="AH109" s="187"/>
      <c r="AI109" s="187"/>
      <c r="AJ109" s="187"/>
      <c r="AK109" s="187"/>
      <c r="AL109" s="187"/>
      <c r="AM109" s="187"/>
      <c r="AN109" s="187"/>
      <c r="AO109" s="187"/>
      <c r="AP109" s="187"/>
      <c r="AQ109" s="187"/>
      <c r="AR109" s="187"/>
      <c r="AS109" s="187"/>
      <c r="AT109" s="187"/>
      <c r="AU109" s="187"/>
      <c r="AV109" s="187"/>
      <c r="AW109" s="187"/>
      <c r="AX109" s="187"/>
      <c r="AY109" s="187"/>
      <c r="AZ109" s="187"/>
      <c r="BA109" s="187"/>
      <c r="BB109" s="187"/>
      <c r="BC109" s="187"/>
      <c r="BD109" s="187"/>
      <c r="BE109" s="187"/>
    </row>
    <row r="110" spans="1:57" s="9" customFormat="1" ht="15.75" hidden="1" outlineLevel="1">
      <c r="A110" s="187"/>
      <c r="B110" s="249"/>
      <c r="C110" s="178"/>
      <c r="D110" s="200"/>
      <c r="E110" s="200"/>
      <c r="F110" s="74"/>
      <c r="G110" s="74"/>
      <c r="H110" s="74"/>
      <c r="I110" s="74"/>
      <c r="J110" s="74"/>
      <c r="K110" s="74"/>
      <c r="L110" s="74"/>
      <c r="M110" s="74"/>
      <c r="N110" s="124"/>
      <c r="O110" s="74"/>
      <c r="P110" s="124" t="s">
        <v>146</v>
      </c>
      <c r="Q110" s="24"/>
      <c r="R110" s="123"/>
      <c r="S110" s="123"/>
      <c r="T110" s="123"/>
      <c r="U110" s="123"/>
      <c r="V110" s="123"/>
      <c r="W110" s="203">
        <f t="shared" ref="W110" si="12">SUM(R110:V110)</f>
        <v>0</v>
      </c>
      <c r="X110" s="187"/>
      <c r="Y110" s="207"/>
      <c r="Z110" s="187"/>
      <c r="AA110" s="29"/>
      <c r="AB110" s="187"/>
      <c r="AC110" s="187"/>
      <c r="AD110" s="187"/>
      <c r="AE110" s="187"/>
      <c r="AF110" s="187"/>
      <c r="AG110" s="187"/>
      <c r="AH110" s="187"/>
      <c r="AI110" s="187"/>
      <c r="AJ110" s="187"/>
      <c r="AK110" s="187"/>
      <c r="AL110" s="187"/>
      <c r="AM110" s="187"/>
      <c r="AN110" s="187"/>
      <c r="AO110" s="187"/>
      <c r="AP110" s="187"/>
      <c r="AQ110" s="187"/>
      <c r="AR110" s="187"/>
      <c r="AS110" s="187"/>
      <c r="AT110" s="187"/>
      <c r="AU110" s="187"/>
      <c r="AV110" s="187"/>
      <c r="AW110" s="187"/>
      <c r="AX110" s="187"/>
      <c r="AY110" s="187"/>
      <c r="AZ110" s="187"/>
      <c r="BA110" s="187"/>
      <c r="BB110" s="187"/>
      <c r="BC110" s="187"/>
      <c r="BD110" s="187"/>
      <c r="BE110" s="187"/>
    </row>
    <row r="111" spans="1:57" s="9" customFormat="1" ht="8.1" hidden="1" customHeight="1" outlineLevel="1">
      <c r="A111" s="187"/>
      <c r="B111" s="249"/>
      <c r="C111" s="178"/>
      <c r="D111" s="200"/>
      <c r="E111" s="200"/>
      <c r="F111" s="74"/>
      <c r="G111" s="74"/>
      <c r="H111" s="74"/>
      <c r="I111" s="74"/>
      <c r="J111" s="74"/>
      <c r="K111" s="74"/>
      <c r="L111" s="74"/>
      <c r="M111" s="74"/>
      <c r="N111" s="27"/>
      <c r="O111" s="74"/>
      <c r="P111" s="74"/>
      <c r="Q111" s="24"/>
      <c r="R111" s="83"/>
      <c r="S111" s="83"/>
      <c r="T111" s="83"/>
      <c r="U111" s="83"/>
      <c r="V111" s="83"/>
      <c r="W111" s="204"/>
      <c r="X111" s="187"/>
      <c r="Y111" s="207"/>
      <c r="Z111" s="187"/>
      <c r="AA111" s="187"/>
      <c r="AB111" s="187"/>
      <c r="AC111" s="187"/>
      <c r="AD111" s="187"/>
      <c r="AE111" s="187"/>
      <c r="AF111" s="187"/>
      <c r="AG111" s="187"/>
      <c r="AH111" s="187"/>
      <c r="AI111" s="187"/>
      <c r="AJ111" s="187"/>
      <c r="AK111" s="187"/>
      <c r="AL111" s="187"/>
      <c r="AM111" s="187"/>
      <c r="AN111" s="187"/>
      <c r="AO111" s="187"/>
      <c r="AP111" s="187"/>
      <c r="AQ111" s="187"/>
      <c r="AR111" s="187"/>
      <c r="AS111" s="187"/>
      <c r="AT111" s="187"/>
      <c r="AU111" s="187"/>
      <c r="AV111" s="187"/>
      <c r="AW111" s="187"/>
      <c r="AX111" s="187"/>
      <c r="AY111" s="187"/>
      <c r="AZ111" s="187"/>
      <c r="BA111" s="187"/>
      <c r="BB111" s="187"/>
      <c r="BC111" s="187"/>
      <c r="BD111" s="187"/>
      <c r="BE111" s="187"/>
    </row>
    <row r="112" spans="1:57" s="9" customFormat="1" ht="15.75" hidden="1" outlineLevel="1">
      <c r="A112" s="187"/>
      <c r="B112" s="249"/>
      <c r="C112" s="178"/>
      <c r="D112" s="200"/>
      <c r="E112" s="200"/>
      <c r="F112" s="74"/>
      <c r="G112" s="74"/>
      <c r="H112" s="74"/>
      <c r="I112" s="74"/>
      <c r="J112" s="74"/>
      <c r="K112" s="74"/>
      <c r="L112" s="74"/>
      <c r="M112" s="74"/>
      <c r="N112" s="124"/>
      <c r="O112" s="74"/>
      <c r="P112" s="124" t="s">
        <v>146</v>
      </c>
      <c r="Q112" s="24"/>
      <c r="R112" s="123"/>
      <c r="S112" s="123"/>
      <c r="T112" s="123"/>
      <c r="U112" s="123"/>
      <c r="V112" s="123"/>
      <c r="W112" s="203">
        <f t="shared" ref="W112" si="13">SUM(R112:V112)</f>
        <v>0</v>
      </c>
      <c r="X112" s="187"/>
      <c r="Y112" s="207"/>
      <c r="Z112" s="187"/>
      <c r="AA112" s="29"/>
      <c r="AB112" s="187"/>
      <c r="AC112" s="187"/>
      <c r="AD112" s="187"/>
      <c r="AE112" s="187"/>
      <c r="AF112" s="187"/>
      <c r="AG112" s="187"/>
      <c r="AH112" s="187"/>
      <c r="AI112" s="187"/>
      <c r="AJ112" s="187"/>
      <c r="AK112" s="187"/>
      <c r="AL112" s="187"/>
      <c r="AM112" s="187"/>
      <c r="AN112" s="187"/>
      <c r="AO112" s="187"/>
      <c r="AP112" s="187"/>
      <c r="AQ112" s="187"/>
      <c r="AR112" s="187"/>
      <c r="AS112" s="187"/>
      <c r="AT112" s="187"/>
      <c r="AU112" s="187"/>
      <c r="AV112" s="187"/>
      <c r="AW112" s="187"/>
      <c r="AX112" s="187"/>
      <c r="AY112" s="187"/>
      <c r="AZ112" s="187"/>
      <c r="BA112" s="187"/>
      <c r="BB112" s="187"/>
      <c r="BC112" s="187"/>
      <c r="BD112" s="187"/>
      <c r="BE112" s="187"/>
    </row>
    <row r="113" spans="1:57" s="9" customFormat="1" ht="8.1" hidden="1" customHeight="1" outlineLevel="1">
      <c r="A113" s="187"/>
      <c r="B113" s="249"/>
      <c r="C113" s="178"/>
      <c r="D113" s="200"/>
      <c r="E113" s="200"/>
      <c r="F113" s="74"/>
      <c r="G113" s="74"/>
      <c r="H113" s="74"/>
      <c r="I113" s="74"/>
      <c r="J113" s="74"/>
      <c r="K113" s="74"/>
      <c r="L113" s="74"/>
      <c r="M113" s="74"/>
      <c r="N113" s="27"/>
      <c r="O113" s="74"/>
      <c r="P113" s="74"/>
      <c r="Q113" s="24"/>
      <c r="R113" s="83"/>
      <c r="S113" s="83"/>
      <c r="T113" s="83"/>
      <c r="U113" s="83"/>
      <c r="V113" s="83"/>
      <c r="W113" s="204"/>
      <c r="X113" s="187"/>
      <c r="Y113" s="207"/>
      <c r="Z113" s="187"/>
      <c r="AA113" s="187"/>
      <c r="AB113" s="187"/>
      <c r="AC113" s="187"/>
      <c r="AD113" s="187"/>
      <c r="AE113" s="187"/>
      <c r="AF113" s="187"/>
      <c r="AG113" s="187"/>
      <c r="AH113" s="187"/>
      <c r="AI113" s="187"/>
      <c r="AJ113" s="187"/>
      <c r="AK113" s="187"/>
      <c r="AL113" s="187"/>
      <c r="AM113" s="187"/>
      <c r="AN113" s="187"/>
      <c r="AO113" s="187"/>
      <c r="AP113" s="187"/>
      <c r="AQ113" s="187"/>
      <c r="AR113" s="187"/>
      <c r="AS113" s="187"/>
      <c r="AT113" s="187"/>
      <c r="AU113" s="187"/>
      <c r="AV113" s="187"/>
      <c r="AW113" s="187"/>
      <c r="AX113" s="187"/>
      <c r="AY113" s="187"/>
      <c r="AZ113" s="187"/>
      <c r="BA113" s="187"/>
      <c r="BB113" s="187"/>
      <c r="BC113" s="187"/>
      <c r="BD113" s="187"/>
      <c r="BE113" s="187"/>
    </row>
    <row r="114" spans="1:57" s="9" customFormat="1" ht="15.75" hidden="1" outlineLevel="1">
      <c r="A114" s="187"/>
      <c r="B114" s="249"/>
      <c r="C114" s="178"/>
      <c r="D114" s="200"/>
      <c r="E114" s="200"/>
      <c r="F114" s="74"/>
      <c r="G114" s="74"/>
      <c r="H114" s="74"/>
      <c r="I114" s="74"/>
      <c r="J114" s="74"/>
      <c r="K114" s="74"/>
      <c r="L114" s="74"/>
      <c r="M114" s="74"/>
      <c r="N114" s="124"/>
      <c r="O114" s="74"/>
      <c r="P114" s="124" t="s">
        <v>146</v>
      </c>
      <c r="Q114" s="24"/>
      <c r="R114" s="123"/>
      <c r="S114" s="123"/>
      <c r="T114" s="123"/>
      <c r="U114" s="123"/>
      <c r="V114" s="123"/>
      <c r="W114" s="203">
        <f t="shared" ref="W114" si="14">SUM(R114:V114)</f>
        <v>0</v>
      </c>
      <c r="X114" s="187"/>
      <c r="Y114" s="207"/>
      <c r="Z114" s="187"/>
      <c r="AA114" s="29"/>
      <c r="AB114" s="187"/>
      <c r="AC114" s="187"/>
      <c r="AD114" s="187"/>
      <c r="AE114" s="187"/>
      <c r="AF114" s="187"/>
      <c r="AG114" s="187"/>
      <c r="AH114" s="187"/>
      <c r="AI114" s="187"/>
      <c r="AJ114" s="187"/>
      <c r="AK114" s="187"/>
      <c r="AL114" s="187"/>
      <c r="AM114" s="187"/>
      <c r="AN114" s="187"/>
      <c r="AO114" s="187"/>
      <c r="AP114" s="187"/>
      <c r="AQ114" s="187"/>
      <c r="AR114" s="187"/>
      <c r="AS114" s="187"/>
      <c r="AT114" s="187"/>
      <c r="AU114" s="187"/>
      <c r="AV114" s="187"/>
      <c r="AW114" s="187"/>
      <c r="AX114" s="187"/>
      <c r="AY114" s="187"/>
      <c r="AZ114" s="187"/>
      <c r="BA114" s="187"/>
      <c r="BB114" s="187"/>
      <c r="BC114" s="187"/>
      <c r="BD114" s="187"/>
      <c r="BE114" s="187"/>
    </row>
    <row r="115" spans="1:57" s="9" customFormat="1" ht="8.1" hidden="1" customHeight="1" outlineLevel="1">
      <c r="A115" s="187"/>
      <c r="B115" s="249"/>
      <c r="C115" s="178"/>
      <c r="D115" s="200"/>
      <c r="E115" s="200"/>
      <c r="F115" s="74"/>
      <c r="G115" s="74"/>
      <c r="H115" s="74"/>
      <c r="I115" s="74"/>
      <c r="J115" s="74"/>
      <c r="K115" s="74"/>
      <c r="L115" s="74"/>
      <c r="M115" s="74"/>
      <c r="N115" s="27"/>
      <c r="O115" s="74"/>
      <c r="P115" s="74"/>
      <c r="Q115" s="24"/>
      <c r="R115" s="83"/>
      <c r="S115" s="83"/>
      <c r="T115" s="83"/>
      <c r="U115" s="83"/>
      <c r="V115" s="83"/>
      <c r="W115" s="204"/>
      <c r="X115" s="187"/>
      <c r="Y115" s="207"/>
      <c r="Z115" s="187"/>
      <c r="AA115" s="187"/>
      <c r="AB115" s="187"/>
      <c r="AC115" s="187"/>
      <c r="AD115" s="187"/>
      <c r="AE115" s="187"/>
      <c r="AF115" s="187"/>
      <c r="AG115" s="187"/>
      <c r="AH115" s="187"/>
      <c r="AI115" s="187"/>
      <c r="AJ115" s="187"/>
      <c r="AK115" s="187"/>
      <c r="AL115" s="187"/>
      <c r="AM115" s="187"/>
      <c r="AN115" s="187"/>
      <c r="AO115" s="187"/>
      <c r="AP115" s="187"/>
      <c r="AQ115" s="187"/>
      <c r="AR115" s="187"/>
      <c r="AS115" s="187"/>
      <c r="AT115" s="187"/>
      <c r="AU115" s="187"/>
      <c r="AV115" s="187"/>
      <c r="AW115" s="187"/>
      <c r="AX115" s="187"/>
      <c r="AY115" s="187"/>
      <c r="AZ115" s="187"/>
      <c r="BA115" s="187"/>
      <c r="BB115" s="187"/>
      <c r="BC115" s="187"/>
      <c r="BD115" s="187"/>
      <c r="BE115" s="187"/>
    </row>
    <row r="116" spans="1:57" s="9" customFormat="1" ht="15.75" hidden="1" outlineLevel="1">
      <c r="A116" s="187"/>
      <c r="B116" s="249"/>
      <c r="C116" s="178"/>
      <c r="D116" s="200"/>
      <c r="E116" s="200"/>
      <c r="F116" s="74"/>
      <c r="G116" s="74"/>
      <c r="H116" s="74"/>
      <c r="I116" s="74"/>
      <c r="J116" s="74"/>
      <c r="K116" s="74"/>
      <c r="L116" s="74"/>
      <c r="M116" s="74"/>
      <c r="N116" s="124"/>
      <c r="O116" s="74"/>
      <c r="P116" s="124" t="s">
        <v>146</v>
      </c>
      <c r="Q116" s="24"/>
      <c r="R116" s="123"/>
      <c r="S116" s="123"/>
      <c r="T116" s="123"/>
      <c r="U116" s="123"/>
      <c r="V116" s="123"/>
      <c r="W116" s="203">
        <f t="shared" ref="W116" si="15">SUM(R116:V116)</f>
        <v>0</v>
      </c>
      <c r="X116" s="187"/>
      <c r="Y116" s="207"/>
      <c r="Z116" s="187"/>
      <c r="AA116" s="187"/>
      <c r="AB116" s="187"/>
      <c r="AC116" s="187"/>
      <c r="AD116" s="187"/>
      <c r="AE116" s="187"/>
      <c r="AF116" s="187"/>
      <c r="AG116" s="187"/>
      <c r="AH116" s="187"/>
      <c r="AI116" s="187"/>
      <c r="AJ116" s="187"/>
      <c r="AK116" s="187"/>
      <c r="AL116" s="187"/>
      <c r="AM116" s="187"/>
      <c r="AN116" s="187"/>
      <c r="AO116" s="187"/>
      <c r="AP116" s="187"/>
      <c r="AQ116" s="187"/>
      <c r="AR116" s="187"/>
      <c r="AS116" s="187"/>
      <c r="AT116" s="187"/>
      <c r="AU116" s="187"/>
      <c r="AV116" s="187"/>
      <c r="AW116" s="187"/>
      <c r="AX116" s="187"/>
      <c r="AY116" s="187"/>
      <c r="AZ116" s="187"/>
      <c r="BA116" s="187"/>
      <c r="BB116" s="187"/>
      <c r="BC116" s="187"/>
      <c r="BD116" s="187"/>
      <c r="BE116" s="187"/>
    </row>
    <row r="117" spans="1:57" s="9" customFormat="1" ht="8.1" hidden="1" customHeight="1" outlineLevel="1">
      <c r="A117" s="187"/>
      <c r="B117" s="249"/>
      <c r="C117" s="178"/>
      <c r="D117" s="200"/>
      <c r="E117" s="200"/>
      <c r="F117" s="74"/>
      <c r="G117" s="74"/>
      <c r="H117" s="74"/>
      <c r="I117" s="74"/>
      <c r="J117" s="74"/>
      <c r="K117" s="74"/>
      <c r="L117" s="74"/>
      <c r="M117" s="74"/>
      <c r="N117" s="27"/>
      <c r="O117" s="74"/>
      <c r="P117" s="74"/>
      <c r="Q117" s="24"/>
      <c r="R117" s="83"/>
      <c r="S117" s="83"/>
      <c r="T117" s="83"/>
      <c r="U117" s="83"/>
      <c r="V117" s="83"/>
      <c r="W117" s="204"/>
      <c r="X117" s="187"/>
      <c r="Y117" s="207"/>
      <c r="Z117" s="187"/>
      <c r="AA117" s="187"/>
      <c r="AB117" s="187"/>
      <c r="AC117" s="187"/>
      <c r="AD117" s="187"/>
      <c r="AE117" s="187"/>
      <c r="AF117" s="187"/>
      <c r="AG117" s="187"/>
      <c r="AH117" s="187"/>
      <c r="AI117" s="187"/>
      <c r="AJ117" s="187"/>
      <c r="AK117" s="187"/>
      <c r="AL117" s="187"/>
      <c r="AM117" s="187"/>
      <c r="AN117" s="187"/>
      <c r="AO117" s="187"/>
      <c r="AP117" s="187"/>
      <c r="AQ117" s="187"/>
      <c r="AR117" s="187"/>
      <c r="AS117" s="187"/>
      <c r="AT117" s="187"/>
      <c r="AU117" s="187"/>
      <c r="AV117" s="187"/>
      <c r="AW117" s="187"/>
      <c r="AX117" s="187"/>
      <c r="AY117" s="187"/>
      <c r="AZ117" s="187"/>
      <c r="BA117" s="187"/>
      <c r="BB117" s="187"/>
      <c r="BC117" s="187"/>
      <c r="BD117" s="187"/>
      <c r="BE117" s="187"/>
    </row>
    <row r="118" spans="1:57" s="9" customFormat="1" ht="15.75" hidden="1" outlineLevel="1">
      <c r="A118" s="187"/>
      <c r="B118" s="249"/>
      <c r="C118" s="178"/>
      <c r="D118" s="200"/>
      <c r="E118" s="200"/>
      <c r="F118" s="74"/>
      <c r="G118" s="74"/>
      <c r="H118" s="74"/>
      <c r="I118" s="74"/>
      <c r="J118" s="74"/>
      <c r="K118" s="74"/>
      <c r="L118" s="74"/>
      <c r="M118" s="74"/>
      <c r="N118" s="124"/>
      <c r="O118" s="74"/>
      <c r="P118" s="124" t="s">
        <v>146</v>
      </c>
      <c r="Q118" s="24"/>
      <c r="R118" s="123"/>
      <c r="S118" s="123"/>
      <c r="T118" s="123"/>
      <c r="U118" s="123"/>
      <c r="V118" s="123"/>
      <c r="W118" s="203">
        <f t="shared" ref="W118" si="16">SUM(R118:V118)</f>
        <v>0</v>
      </c>
      <c r="X118" s="187"/>
      <c r="Y118" s="207"/>
      <c r="Z118" s="187"/>
      <c r="AA118" s="29"/>
      <c r="AB118" s="187"/>
      <c r="AC118" s="187"/>
      <c r="AD118" s="187"/>
      <c r="AE118" s="187"/>
      <c r="AF118" s="187"/>
      <c r="AG118" s="187"/>
      <c r="AH118" s="187"/>
      <c r="AI118" s="187"/>
      <c r="AJ118" s="187"/>
      <c r="AK118" s="187"/>
      <c r="AL118" s="187"/>
      <c r="AM118" s="187"/>
      <c r="AN118" s="187"/>
      <c r="AO118" s="187"/>
      <c r="AP118" s="187"/>
      <c r="AQ118" s="187"/>
      <c r="AR118" s="187"/>
      <c r="AS118" s="187"/>
      <c r="AT118" s="187"/>
      <c r="AU118" s="187"/>
      <c r="AV118" s="187"/>
      <c r="AW118" s="187"/>
      <c r="AX118" s="187"/>
      <c r="AY118" s="187"/>
      <c r="AZ118" s="187"/>
      <c r="BA118" s="187"/>
      <c r="BB118" s="187"/>
      <c r="BC118" s="187"/>
      <c r="BD118" s="187"/>
      <c r="BE118" s="187"/>
    </row>
    <row r="119" spans="1:57" s="9" customFormat="1" ht="8.1" hidden="1" customHeight="1" outlineLevel="1">
      <c r="A119" s="187"/>
      <c r="B119" s="249"/>
      <c r="C119" s="178"/>
      <c r="D119" s="200"/>
      <c r="E119" s="200"/>
      <c r="F119" s="74"/>
      <c r="G119" s="74"/>
      <c r="H119" s="74"/>
      <c r="I119" s="74"/>
      <c r="J119" s="74"/>
      <c r="K119" s="74"/>
      <c r="L119" s="74"/>
      <c r="M119" s="74"/>
      <c r="N119" s="27"/>
      <c r="O119" s="74"/>
      <c r="P119" s="74"/>
      <c r="Q119" s="24"/>
      <c r="R119" s="83"/>
      <c r="S119" s="83"/>
      <c r="T119" s="83"/>
      <c r="U119" s="83"/>
      <c r="V119" s="83"/>
      <c r="W119" s="204"/>
      <c r="X119" s="187"/>
      <c r="Y119" s="207"/>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s="9" customFormat="1" ht="15.75" hidden="1" outlineLevel="1">
      <c r="A120" s="187"/>
      <c r="B120" s="249"/>
      <c r="C120" s="178"/>
      <c r="D120" s="200"/>
      <c r="E120" s="200"/>
      <c r="F120" s="74"/>
      <c r="G120" s="74"/>
      <c r="H120" s="74"/>
      <c r="I120" s="74"/>
      <c r="J120" s="74"/>
      <c r="K120" s="74"/>
      <c r="L120" s="74"/>
      <c r="M120" s="74"/>
      <c r="N120" s="124"/>
      <c r="O120" s="74"/>
      <c r="P120" s="124" t="s">
        <v>146</v>
      </c>
      <c r="Q120" s="24"/>
      <c r="R120" s="123"/>
      <c r="S120" s="123"/>
      <c r="T120" s="123"/>
      <c r="U120" s="123"/>
      <c r="V120" s="123"/>
      <c r="W120" s="203">
        <f t="shared" ref="W120" si="17">SUM(R120:V120)</f>
        <v>0</v>
      </c>
      <c r="X120" s="187"/>
      <c r="Y120" s="207"/>
      <c r="Z120" s="187"/>
      <c r="AA120" s="29"/>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c r="BB120" s="187"/>
      <c r="BC120" s="187"/>
      <c r="BD120" s="187"/>
      <c r="BE120" s="187"/>
    </row>
    <row r="121" spans="1:57" s="9" customFormat="1" ht="8.1" hidden="1" customHeight="1" outlineLevel="1">
      <c r="A121" s="187"/>
      <c r="B121" s="249"/>
      <c r="C121" s="178"/>
      <c r="D121" s="200"/>
      <c r="E121" s="200"/>
      <c r="F121" s="74"/>
      <c r="G121" s="74"/>
      <c r="H121" s="74"/>
      <c r="I121" s="74"/>
      <c r="J121" s="74"/>
      <c r="K121" s="74"/>
      <c r="L121" s="74"/>
      <c r="M121" s="74"/>
      <c r="N121" s="27"/>
      <c r="O121" s="74"/>
      <c r="P121" s="74"/>
      <c r="Q121" s="24"/>
      <c r="R121" s="83"/>
      <c r="S121" s="83"/>
      <c r="T121" s="83"/>
      <c r="U121" s="83"/>
      <c r="V121" s="83"/>
      <c r="W121" s="204"/>
      <c r="X121" s="187"/>
      <c r="Y121" s="20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c r="BB121" s="187"/>
      <c r="BC121" s="187"/>
      <c r="BD121" s="187"/>
      <c r="BE121" s="187"/>
    </row>
    <row r="122" spans="1:57" s="9" customFormat="1" ht="15.75" hidden="1" outlineLevel="1">
      <c r="A122" s="187"/>
      <c r="B122" s="249"/>
      <c r="C122" s="178"/>
      <c r="D122" s="200"/>
      <c r="E122" s="200"/>
      <c r="F122" s="74"/>
      <c r="G122" s="74"/>
      <c r="H122" s="74"/>
      <c r="I122" s="74"/>
      <c r="J122" s="74"/>
      <c r="K122" s="74"/>
      <c r="L122" s="74"/>
      <c r="M122" s="74"/>
      <c r="N122" s="124"/>
      <c r="O122" s="74"/>
      <c r="P122" s="124" t="s">
        <v>146</v>
      </c>
      <c r="Q122" s="24"/>
      <c r="R122" s="123"/>
      <c r="S122" s="123"/>
      <c r="T122" s="123"/>
      <c r="U122" s="123"/>
      <c r="V122" s="123"/>
      <c r="W122" s="203">
        <f t="shared" ref="W122" si="18">SUM(R122:V122)</f>
        <v>0</v>
      </c>
      <c r="X122" s="187"/>
      <c r="Y122" s="207"/>
      <c r="Z122" s="187"/>
      <c r="AA122" s="29"/>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c r="BB122" s="187"/>
      <c r="BC122" s="187"/>
      <c r="BD122" s="187"/>
      <c r="BE122" s="187"/>
    </row>
    <row r="123" spans="1:57" s="9" customFormat="1" ht="17.100000000000001" customHeight="1" collapsed="1">
      <c r="A123" s="187"/>
      <c r="B123" s="249"/>
      <c r="C123" s="178"/>
      <c r="D123" s="200"/>
      <c r="E123" s="200"/>
      <c r="F123" s="82"/>
      <c r="G123" s="74"/>
      <c r="H123" s="74"/>
      <c r="I123" s="74"/>
      <c r="J123" s="74"/>
      <c r="K123" s="74"/>
      <c r="L123" s="74"/>
      <c r="M123" s="74"/>
      <c r="N123" s="27"/>
      <c r="O123" s="74"/>
      <c r="P123" s="74"/>
      <c r="Q123" s="24"/>
      <c r="R123" s="83"/>
      <c r="S123" s="83"/>
      <c r="T123" s="83"/>
      <c r="U123" s="83"/>
      <c r="V123" s="83"/>
      <c r="W123" s="28">
        <f>SUM(W94:W122)</f>
        <v>0</v>
      </c>
      <c r="X123" s="187"/>
      <c r="Y123" s="207">
        <f>$Y$256*'Employee and project details'!O37</f>
        <v>0</v>
      </c>
      <c r="Z123" s="187"/>
      <c r="AA123" s="29"/>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c r="BB123" s="187"/>
      <c r="BC123" s="187"/>
      <c r="BD123" s="187"/>
      <c r="BE123" s="187"/>
    </row>
    <row r="124" spans="1:57" s="9" customFormat="1" ht="15.75">
      <c r="A124" s="187"/>
      <c r="B124" s="249"/>
      <c r="C124" s="178"/>
      <c r="D124" s="36" t="str">
        <f>'Employee and project details'!D39</f>
        <v>- Select EU funder -</v>
      </c>
      <c r="E124" s="200"/>
      <c r="F124" s="97">
        <f>'Employee and project details'!F39</f>
        <v>0</v>
      </c>
      <c r="G124" s="74"/>
      <c r="H124" s="97">
        <f>'Employee and project details'!H39</f>
        <v>0</v>
      </c>
      <c r="I124" s="74"/>
      <c r="J124" s="97">
        <f>'Employee and project details'!J39</f>
        <v>0</v>
      </c>
      <c r="K124" s="74"/>
      <c r="L124" s="97">
        <f>'Employee and project details'!L39</f>
        <v>0</v>
      </c>
      <c r="M124" s="74"/>
      <c r="N124" s="124"/>
      <c r="O124" s="74"/>
      <c r="P124" s="124" t="s">
        <v>146</v>
      </c>
      <c r="Q124" s="24"/>
      <c r="R124" s="123"/>
      <c r="S124" s="123"/>
      <c r="T124" s="123"/>
      <c r="U124" s="123"/>
      <c r="V124" s="123"/>
      <c r="W124" s="203">
        <f>SUM(R124:V124)</f>
        <v>0</v>
      </c>
      <c r="X124" s="187"/>
      <c r="Y124" s="207"/>
      <c r="Z124" s="187"/>
      <c r="AA124" s="29"/>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c r="BB124" s="187"/>
      <c r="BC124" s="187"/>
      <c r="BD124" s="187"/>
      <c r="BE124" s="187"/>
    </row>
    <row r="125" spans="1:57" s="9" customFormat="1" ht="8.1" hidden="1" customHeight="1" outlineLevel="1">
      <c r="A125" s="187"/>
      <c r="B125" s="249"/>
      <c r="C125" s="178"/>
      <c r="D125" s="200"/>
      <c r="E125" s="200"/>
      <c r="F125" s="74"/>
      <c r="G125" s="74"/>
      <c r="H125" s="74"/>
      <c r="I125" s="74"/>
      <c r="J125" s="74"/>
      <c r="K125" s="74"/>
      <c r="L125" s="74"/>
      <c r="M125" s="74"/>
      <c r="N125" s="27"/>
      <c r="O125" s="74"/>
      <c r="P125" s="74"/>
      <c r="Q125" s="24"/>
      <c r="R125" s="83"/>
      <c r="S125" s="83"/>
      <c r="T125" s="83"/>
      <c r="U125" s="83"/>
      <c r="V125" s="83"/>
      <c r="W125" s="204"/>
      <c r="X125" s="187"/>
      <c r="Y125" s="20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c r="BB125" s="187"/>
      <c r="BC125" s="187"/>
      <c r="BD125" s="187"/>
      <c r="BE125" s="187"/>
    </row>
    <row r="126" spans="1:57" s="9" customFormat="1" ht="15.75" hidden="1" outlineLevel="1">
      <c r="A126" s="187"/>
      <c r="B126" s="249"/>
      <c r="C126" s="178"/>
      <c r="D126" s="200"/>
      <c r="E126" s="200"/>
      <c r="F126" s="74"/>
      <c r="G126" s="74"/>
      <c r="H126" s="74"/>
      <c r="I126" s="74"/>
      <c r="J126" s="74"/>
      <c r="K126" s="74"/>
      <c r="L126" s="74"/>
      <c r="M126" s="74"/>
      <c r="N126" s="124"/>
      <c r="O126" s="74"/>
      <c r="P126" s="124" t="s">
        <v>146</v>
      </c>
      <c r="Q126" s="24"/>
      <c r="R126" s="123"/>
      <c r="S126" s="123"/>
      <c r="T126" s="123"/>
      <c r="U126" s="123"/>
      <c r="V126" s="123"/>
      <c r="W126" s="203">
        <f t="shared" ref="W126" si="19">SUM(R126:V126)</f>
        <v>0</v>
      </c>
      <c r="X126" s="187"/>
      <c r="Y126" s="20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c r="BB126" s="187"/>
      <c r="BC126" s="187"/>
      <c r="BD126" s="187"/>
      <c r="BE126" s="187"/>
    </row>
    <row r="127" spans="1:57" s="9" customFormat="1" ht="8.1" hidden="1" customHeight="1" outlineLevel="1">
      <c r="A127" s="187"/>
      <c r="B127" s="249"/>
      <c r="C127" s="178"/>
      <c r="D127" s="200"/>
      <c r="E127" s="200"/>
      <c r="F127" s="74"/>
      <c r="G127" s="74"/>
      <c r="H127" s="74"/>
      <c r="I127" s="74"/>
      <c r="J127" s="74"/>
      <c r="K127" s="74"/>
      <c r="L127" s="74"/>
      <c r="M127" s="74"/>
      <c r="N127" s="27"/>
      <c r="O127" s="74"/>
      <c r="P127" s="74"/>
      <c r="Q127" s="24"/>
      <c r="R127" s="83"/>
      <c r="S127" s="83"/>
      <c r="T127" s="83"/>
      <c r="U127" s="83"/>
      <c r="V127" s="83"/>
      <c r="W127" s="204"/>
      <c r="X127" s="187"/>
      <c r="Y127" s="20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c r="BB127" s="187"/>
      <c r="BC127" s="187"/>
      <c r="BD127" s="187"/>
      <c r="BE127" s="187"/>
    </row>
    <row r="128" spans="1:57" s="9" customFormat="1" ht="15.75" hidden="1" outlineLevel="1">
      <c r="A128" s="187"/>
      <c r="B128" s="249"/>
      <c r="C128" s="178"/>
      <c r="D128" s="200"/>
      <c r="E128" s="200"/>
      <c r="F128" s="74"/>
      <c r="G128" s="74"/>
      <c r="H128" s="74"/>
      <c r="I128" s="74"/>
      <c r="J128" s="74"/>
      <c r="K128" s="74"/>
      <c r="L128" s="74"/>
      <c r="M128" s="74"/>
      <c r="N128" s="124"/>
      <c r="O128" s="74"/>
      <c r="P128" s="124" t="s">
        <v>146</v>
      </c>
      <c r="Q128" s="24"/>
      <c r="R128" s="123"/>
      <c r="S128" s="123"/>
      <c r="T128" s="123"/>
      <c r="U128" s="123"/>
      <c r="V128" s="123"/>
      <c r="W128" s="203">
        <f t="shared" ref="W128" si="20">SUM(R128:V128)</f>
        <v>0</v>
      </c>
      <c r="X128" s="187"/>
      <c r="Y128" s="20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c r="BB128" s="187"/>
      <c r="BC128" s="187"/>
      <c r="BD128" s="187"/>
      <c r="BE128" s="187"/>
    </row>
    <row r="129" spans="1:57" s="9" customFormat="1" ht="8.1" hidden="1" customHeight="1" outlineLevel="1">
      <c r="A129" s="187"/>
      <c r="B129" s="249"/>
      <c r="C129" s="178"/>
      <c r="D129" s="200"/>
      <c r="E129" s="200"/>
      <c r="F129" s="74"/>
      <c r="G129" s="74"/>
      <c r="H129" s="74"/>
      <c r="I129" s="74"/>
      <c r="J129" s="74"/>
      <c r="K129" s="74"/>
      <c r="L129" s="74"/>
      <c r="M129" s="74"/>
      <c r="N129" s="27"/>
      <c r="O129" s="74"/>
      <c r="P129" s="74"/>
      <c r="Q129" s="24"/>
      <c r="R129" s="83"/>
      <c r="S129" s="83"/>
      <c r="T129" s="83"/>
      <c r="U129" s="83"/>
      <c r="V129" s="83"/>
      <c r="W129" s="204"/>
      <c r="X129" s="187"/>
      <c r="Y129" s="20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c r="BB129" s="187"/>
      <c r="BC129" s="187"/>
      <c r="BD129" s="187"/>
      <c r="BE129" s="187"/>
    </row>
    <row r="130" spans="1:57" s="9" customFormat="1" ht="15.75" hidden="1" outlineLevel="1">
      <c r="A130" s="187"/>
      <c r="B130" s="249"/>
      <c r="C130" s="178"/>
      <c r="D130" s="200"/>
      <c r="E130" s="200"/>
      <c r="F130" s="74"/>
      <c r="G130" s="74"/>
      <c r="H130" s="74"/>
      <c r="I130" s="74"/>
      <c r="J130" s="74"/>
      <c r="K130" s="74"/>
      <c r="L130" s="74"/>
      <c r="M130" s="74"/>
      <c r="N130" s="124"/>
      <c r="O130" s="74"/>
      <c r="P130" s="124" t="s">
        <v>146</v>
      </c>
      <c r="Q130" s="24"/>
      <c r="R130" s="123"/>
      <c r="S130" s="123"/>
      <c r="T130" s="123"/>
      <c r="U130" s="123"/>
      <c r="V130" s="123"/>
      <c r="W130" s="203">
        <f t="shared" ref="W130" si="21">SUM(R130:V130)</f>
        <v>0</v>
      </c>
      <c r="X130" s="187"/>
      <c r="Y130" s="207"/>
      <c r="Z130" s="187"/>
      <c r="AA130" s="29"/>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c r="BB130" s="187"/>
      <c r="BC130" s="187"/>
      <c r="BD130" s="187"/>
      <c r="BE130" s="187"/>
    </row>
    <row r="131" spans="1:57" s="9" customFormat="1" ht="8.1" hidden="1" customHeight="1" outlineLevel="1">
      <c r="A131" s="187"/>
      <c r="B131" s="249"/>
      <c r="C131" s="178"/>
      <c r="D131" s="200"/>
      <c r="E131" s="200"/>
      <c r="F131" s="74"/>
      <c r="G131" s="74"/>
      <c r="H131" s="74"/>
      <c r="I131" s="74"/>
      <c r="J131" s="74"/>
      <c r="K131" s="74"/>
      <c r="L131" s="74"/>
      <c r="M131" s="74"/>
      <c r="N131" s="27"/>
      <c r="O131" s="74"/>
      <c r="P131" s="74"/>
      <c r="Q131" s="24"/>
      <c r="R131" s="83"/>
      <c r="S131" s="83"/>
      <c r="T131" s="83"/>
      <c r="U131" s="83"/>
      <c r="V131" s="83"/>
      <c r="W131" s="204"/>
      <c r="X131" s="187"/>
      <c r="Y131" s="20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c r="BB131" s="187"/>
      <c r="BC131" s="187"/>
      <c r="BD131" s="187"/>
      <c r="BE131" s="187"/>
    </row>
    <row r="132" spans="1:57" s="9" customFormat="1" ht="15.75" hidden="1" outlineLevel="1">
      <c r="A132" s="187"/>
      <c r="B132" s="249"/>
      <c r="C132" s="178"/>
      <c r="D132" s="200"/>
      <c r="E132" s="200"/>
      <c r="F132" s="74"/>
      <c r="G132" s="74"/>
      <c r="H132" s="74"/>
      <c r="I132" s="74"/>
      <c r="J132" s="74"/>
      <c r="K132" s="74"/>
      <c r="L132" s="74"/>
      <c r="M132" s="74"/>
      <c r="N132" s="124"/>
      <c r="O132" s="74"/>
      <c r="P132" s="124" t="s">
        <v>146</v>
      </c>
      <c r="Q132" s="24"/>
      <c r="R132" s="123"/>
      <c r="S132" s="123"/>
      <c r="T132" s="123"/>
      <c r="U132" s="123"/>
      <c r="V132" s="123"/>
      <c r="W132" s="203">
        <f t="shared" ref="W132" si="22">SUM(R132:V132)</f>
        <v>0</v>
      </c>
      <c r="X132" s="187"/>
      <c r="Y132" s="207"/>
      <c r="Z132" s="187"/>
      <c r="AA132" s="29"/>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c r="BB132" s="187"/>
      <c r="BC132" s="187"/>
      <c r="BD132" s="187"/>
      <c r="BE132" s="187"/>
    </row>
    <row r="133" spans="1:57" s="9" customFormat="1" ht="8.1" hidden="1" customHeight="1" outlineLevel="1">
      <c r="A133" s="187" t="s">
        <v>147</v>
      </c>
      <c r="B133" s="249"/>
      <c r="C133" s="178"/>
      <c r="D133" s="200"/>
      <c r="E133" s="200"/>
      <c r="F133" s="74"/>
      <c r="G133" s="74"/>
      <c r="H133" s="74"/>
      <c r="I133" s="74"/>
      <c r="J133" s="74"/>
      <c r="K133" s="74"/>
      <c r="L133" s="74"/>
      <c r="M133" s="74"/>
      <c r="N133" s="27"/>
      <c r="O133" s="74"/>
      <c r="P133" s="74"/>
      <c r="Q133" s="24"/>
      <c r="R133" s="83"/>
      <c r="S133" s="83"/>
      <c r="T133" s="83"/>
      <c r="U133" s="83"/>
      <c r="V133" s="83"/>
      <c r="W133" s="204"/>
      <c r="X133" s="187"/>
      <c r="Y133" s="20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row>
    <row r="134" spans="1:57" s="9" customFormat="1" ht="15.75" hidden="1" outlineLevel="1">
      <c r="A134" s="187"/>
      <c r="B134" s="249"/>
      <c r="C134" s="178"/>
      <c r="D134" s="200"/>
      <c r="E134" s="200"/>
      <c r="F134" s="74"/>
      <c r="G134" s="74"/>
      <c r="H134" s="74"/>
      <c r="I134" s="74"/>
      <c r="J134" s="74"/>
      <c r="K134" s="74"/>
      <c r="L134" s="74"/>
      <c r="M134" s="74"/>
      <c r="N134" s="124"/>
      <c r="O134" s="74"/>
      <c r="P134" s="124" t="s">
        <v>146</v>
      </c>
      <c r="Q134" s="24"/>
      <c r="R134" s="123"/>
      <c r="S134" s="123"/>
      <c r="T134" s="123"/>
      <c r="U134" s="123"/>
      <c r="V134" s="123"/>
      <c r="W134" s="203">
        <f t="shared" ref="W134" si="23">SUM(R134:V134)</f>
        <v>0</v>
      </c>
      <c r="X134" s="187"/>
      <c r="Y134" s="20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c r="BB134" s="187"/>
      <c r="BC134" s="187"/>
      <c r="BD134" s="187"/>
      <c r="BE134" s="187"/>
    </row>
    <row r="135" spans="1:57" s="9" customFormat="1" ht="8.1" hidden="1" customHeight="1" outlineLevel="1">
      <c r="A135" s="187"/>
      <c r="B135" s="249"/>
      <c r="C135" s="178"/>
      <c r="D135" s="200"/>
      <c r="E135" s="200"/>
      <c r="F135" s="74"/>
      <c r="G135" s="74"/>
      <c r="H135" s="74"/>
      <c r="I135" s="74"/>
      <c r="J135" s="74"/>
      <c r="K135" s="74"/>
      <c r="L135" s="74"/>
      <c r="M135" s="74"/>
      <c r="N135" s="27"/>
      <c r="O135" s="74"/>
      <c r="P135" s="74"/>
      <c r="Q135" s="24"/>
      <c r="R135" s="83"/>
      <c r="S135" s="83"/>
      <c r="T135" s="83"/>
      <c r="U135" s="83"/>
      <c r="V135" s="83"/>
      <c r="W135" s="204"/>
      <c r="X135" s="187"/>
      <c r="Y135" s="207"/>
      <c r="Z135" s="187"/>
      <c r="AA135" s="187"/>
      <c r="AB135" s="187"/>
      <c r="AC135" s="187"/>
      <c r="AD135" s="187"/>
      <c r="AE135" s="187"/>
      <c r="AF135" s="187"/>
      <c r="AG135" s="187"/>
      <c r="AH135" s="187"/>
      <c r="AI135" s="187"/>
      <c r="AJ135" s="187"/>
      <c r="AK135" s="187"/>
      <c r="AL135" s="187"/>
      <c r="AM135" s="187"/>
      <c r="AN135" s="187"/>
      <c r="AO135" s="187"/>
      <c r="AP135" s="187"/>
      <c r="AQ135" s="187"/>
      <c r="AR135" s="187"/>
      <c r="AS135" s="187"/>
      <c r="AT135" s="187"/>
      <c r="AU135" s="187"/>
      <c r="AV135" s="187"/>
      <c r="AW135" s="187"/>
      <c r="AX135" s="187"/>
      <c r="AY135" s="187"/>
      <c r="AZ135" s="187"/>
      <c r="BA135" s="187"/>
      <c r="BB135" s="187"/>
      <c r="BC135" s="187"/>
      <c r="BD135" s="187"/>
      <c r="BE135" s="187"/>
    </row>
    <row r="136" spans="1:57" s="9" customFormat="1" ht="15.75" hidden="1" outlineLevel="1">
      <c r="A136" s="187"/>
      <c r="B136" s="249"/>
      <c r="C136" s="178"/>
      <c r="D136" s="200"/>
      <c r="E136" s="200"/>
      <c r="F136" s="74"/>
      <c r="G136" s="74"/>
      <c r="H136" s="74"/>
      <c r="I136" s="74"/>
      <c r="J136" s="74"/>
      <c r="K136" s="74"/>
      <c r="L136" s="74"/>
      <c r="M136" s="74"/>
      <c r="N136" s="124"/>
      <c r="O136" s="74"/>
      <c r="P136" s="124" t="s">
        <v>146</v>
      </c>
      <c r="Q136" s="24"/>
      <c r="R136" s="123"/>
      <c r="S136" s="123"/>
      <c r="T136" s="123"/>
      <c r="U136" s="123"/>
      <c r="V136" s="123"/>
      <c r="W136" s="203">
        <f t="shared" ref="W136" si="24">SUM(R136:V136)</f>
        <v>0</v>
      </c>
      <c r="X136" s="187"/>
      <c r="Y136" s="207"/>
      <c r="Z136" s="187"/>
      <c r="AA136" s="29"/>
      <c r="AB136" s="187"/>
      <c r="AC136" s="187"/>
      <c r="AD136" s="187"/>
      <c r="AE136" s="187"/>
      <c r="AF136" s="187"/>
      <c r="AG136" s="187"/>
      <c r="AH136" s="187"/>
      <c r="AI136" s="187"/>
      <c r="AJ136" s="187"/>
      <c r="AK136" s="187"/>
      <c r="AL136" s="187"/>
      <c r="AM136" s="187"/>
      <c r="AN136" s="187"/>
      <c r="AO136" s="187"/>
      <c r="AP136" s="187"/>
      <c r="AQ136" s="187"/>
      <c r="AR136" s="187"/>
      <c r="AS136" s="187"/>
      <c r="AT136" s="187"/>
      <c r="AU136" s="187"/>
      <c r="AV136" s="187"/>
      <c r="AW136" s="187"/>
      <c r="AX136" s="187"/>
      <c r="AY136" s="187"/>
      <c r="AZ136" s="187"/>
      <c r="BA136" s="187"/>
      <c r="BB136" s="187"/>
      <c r="BC136" s="187"/>
      <c r="BD136" s="187"/>
      <c r="BE136" s="187"/>
    </row>
    <row r="137" spans="1:57" s="9" customFormat="1" ht="8.1" hidden="1" customHeight="1" outlineLevel="1">
      <c r="A137" s="187"/>
      <c r="B137" s="249"/>
      <c r="C137" s="178"/>
      <c r="D137" s="200"/>
      <c r="E137" s="200"/>
      <c r="F137" s="74"/>
      <c r="G137" s="74"/>
      <c r="H137" s="74"/>
      <c r="I137" s="74"/>
      <c r="J137" s="74"/>
      <c r="K137" s="74"/>
      <c r="L137" s="74"/>
      <c r="M137" s="74"/>
      <c r="N137" s="27"/>
      <c r="O137" s="74"/>
      <c r="P137" s="74"/>
      <c r="Q137" s="24"/>
      <c r="R137" s="83"/>
      <c r="S137" s="83"/>
      <c r="T137" s="83"/>
      <c r="U137" s="83"/>
      <c r="V137" s="83"/>
      <c r="W137" s="204"/>
      <c r="X137" s="187"/>
      <c r="Y137" s="207"/>
      <c r="Z137" s="187"/>
      <c r="AA137" s="187"/>
      <c r="AB137" s="187"/>
      <c r="AC137" s="187"/>
      <c r="AD137" s="187"/>
      <c r="AE137" s="187"/>
      <c r="AF137" s="187"/>
      <c r="AG137" s="187"/>
      <c r="AH137" s="187"/>
      <c r="AI137" s="187"/>
      <c r="AJ137" s="187"/>
      <c r="AK137" s="187"/>
      <c r="AL137" s="187"/>
      <c r="AM137" s="187"/>
      <c r="AN137" s="187"/>
      <c r="AO137" s="187"/>
      <c r="AP137" s="187"/>
      <c r="AQ137" s="187"/>
      <c r="AR137" s="187"/>
      <c r="AS137" s="187"/>
      <c r="AT137" s="187"/>
      <c r="AU137" s="187"/>
      <c r="AV137" s="187"/>
      <c r="AW137" s="187"/>
      <c r="AX137" s="187"/>
      <c r="AY137" s="187"/>
      <c r="AZ137" s="187"/>
      <c r="BA137" s="187"/>
      <c r="BB137" s="187"/>
      <c r="BC137" s="187"/>
      <c r="BD137" s="187"/>
      <c r="BE137" s="187"/>
    </row>
    <row r="138" spans="1:57" s="9" customFormat="1" ht="15.75" hidden="1" outlineLevel="1">
      <c r="A138" s="187"/>
      <c r="B138" s="249"/>
      <c r="C138" s="178"/>
      <c r="D138" s="200"/>
      <c r="E138" s="200"/>
      <c r="F138" s="74"/>
      <c r="G138" s="74"/>
      <c r="H138" s="74"/>
      <c r="I138" s="74"/>
      <c r="J138" s="74"/>
      <c r="K138" s="74"/>
      <c r="L138" s="74"/>
      <c r="M138" s="74"/>
      <c r="N138" s="124"/>
      <c r="O138" s="74"/>
      <c r="P138" s="124" t="s">
        <v>146</v>
      </c>
      <c r="Q138" s="24"/>
      <c r="R138" s="123"/>
      <c r="S138" s="123"/>
      <c r="T138" s="123"/>
      <c r="U138" s="123"/>
      <c r="V138" s="123"/>
      <c r="W138" s="203">
        <f t="shared" ref="W138" si="25">SUM(R138:V138)</f>
        <v>0</v>
      </c>
      <c r="X138" s="187"/>
      <c r="Y138" s="207"/>
      <c r="Z138" s="187"/>
      <c r="AA138" s="29"/>
      <c r="AB138" s="187"/>
      <c r="AC138" s="187"/>
      <c r="AD138" s="187"/>
      <c r="AE138" s="187"/>
      <c r="AF138" s="187"/>
      <c r="AG138" s="187"/>
      <c r="AH138" s="187"/>
      <c r="AI138" s="187"/>
      <c r="AJ138" s="187"/>
      <c r="AK138" s="187"/>
      <c r="AL138" s="187"/>
      <c r="AM138" s="187"/>
      <c r="AN138" s="187"/>
      <c r="AO138" s="187"/>
      <c r="AP138" s="187"/>
      <c r="AQ138" s="187"/>
      <c r="AR138" s="187"/>
      <c r="AS138" s="187"/>
      <c r="AT138" s="187"/>
      <c r="AU138" s="187"/>
      <c r="AV138" s="187"/>
      <c r="AW138" s="187"/>
      <c r="AX138" s="187"/>
      <c r="AY138" s="187"/>
      <c r="AZ138" s="187"/>
      <c r="BA138" s="187"/>
      <c r="BB138" s="187"/>
      <c r="BC138" s="187"/>
      <c r="BD138" s="187"/>
      <c r="BE138" s="187"/>
    </row>
    <row r="139" spans="1:57" s="9" customFormat="1" ht="8.1" hidden="1" customHeight="1" outlineLevel="1">
      <c r="A139" s="187"/>
      <c r="B139" s="249"/>
      <c r="C139" s="178"/>
      <c r="D139" s="200"/>
      <c r="E139" s="200"/>
      <c r="F139" s="74"/>
      <c r="G139" s="74"/>
      <c r="H139" s="74"/>
      <c r="I139" s="74"/>
      <c r="J139" s="74"/>
      <c r="K139" s="74"/>
      <c r="L139" s="74"/>
      <c r="M139" s="74"/>
      <c r="N139" s="27"/>
      <c r="O139" s="74"/>
      <c r="P139" s="74"/>
      <c r="Q139" s="24"/>
      <c r="R139" s="83"/>
      <c r="S139" s="83"/>
      <c r="T139" s="83"/>
      <c r="U139" s="83"/>
      <c r="V139" s="83"/>
      <c r="W139" s="204"/>
      <c r="X139" s="187"/>
      <c r="Y139" s="207"/>
      <c r="Z139" s="187"/>
      <c r="AA139" s="187"/>
      <c r="AB139" s="187"/>
      <c r="AC139" s="187"/>
      <c r="AD139" s="187"/>
      <c r="AE139" s="187"/>
      <c r="AF139" s="187"/>
      <c r="AG139" s="187"/>
      <c r="AH139" s="187"/>
      <c r="AI139" s="187"/>
      <c r="AJ139" s="187"/>
      <c r="AK139" s="187"/>
      <c r="AL139" s="187"/>
      <c r="AM139" s="187"/>
      <c r="AN139" s="187"/>
      <c r="AO139" s="187"/>
      <c r="AP139" s="187"/>
      <c r="AQ139" s="187"/>
      <c r="AR139" s="187"/>
      <c r="AS139" s="187"/>
      <c r="AT139" s="187"/>
      <c r="AU139" s="187"/>
      <c r="AV139" s="187"/>
      <c r="AW139" s="187"/>
      <c r="AX139" s="187"/>
      <c r="AY139" s="187"/>
      <c r="AZ139" s="187"/>
      <c r="BA139" s="187"/>
      <c r="BB139" s="187"/>
      <c r="BC139" s="187"/>
      <c r="BD139" s="187"/>
      <c r="BE139" s="187"/>
    </row>
    <row r="140" spans="1:57" s="9" customFormat="1" ht="15.75" hidden="1" outlineLevel="1">
      <c r="A140" s="187"/>
      <c r="B140" s="249"/>
      <c r="C140" s="178"/>
      <c r="D140" s="200"/>
      <c r="E140" s="200"/>
      <c r="F140" s="74"/>
      <c r="G140" s="74"/>
      <c r="H140" s="74"/>
      <c r="I140" s="74"/>
      <c r="J140" s="74"/>
      <c r="K140" s="74"/>
      <c r="L140" s="74"/>
      <c r="M140" s="74"/>
      <c r="N140" s="124"/>
      <c r="O140" s="74"/>
      <c r="P140" s="124" t="s">
        <v>146</v>
      </c>
      <c r="Q140" s="24"/>
      <c r="R140" s="123"/>
      <c r="S140" s="123"/>
      <c r="T140" s="123"/>
      <c r="U140" s="123"/>
      <c r="V140" s="123"/>
      <c r="W140" s="203">
        <f t="shared" ref="W140" si="26">SUM(R140:V140)</f>
        <v>0</v>
      </c>
      <c r="X140" s="187"/>
      <c r="Y140" s="207"/>
      <c r="Z140" s="187"/>
      <c r="AA140" s="29"/>
      <c r="AB140" s="187"/>
      <c r="AC140" s="187"/>
      <c r="AD140" s="187"/>
      <c r="AE140" s="187"/>
      <c r="AF140" s="187"/>
      <c r="AG140" s="187"/>
      <c r="AH140" s="187"/>
      <c r="AI140" s="187"/>
      <c r="AJ140" s="187"/>
      <c r="AK140" s="187"/>
      <c r="AL140" s="187"/>
      <c r="AM140" s="187"/>
      <c r="AN140" s="187"/>
      <c r="AO140" s="187"/>
      <c r="AP140" s="187"/>
      <c r="AQ140" s="187"/>
      <c r="AR140" s="187"/>
      <c r="AS140" s="187"/>
      <c r="AT140" s="187"/>
      <c r="AU140" s="187"/>
      <c r="AV140" s="187"/>
      <c r="AW140" s="187"/>
      <c r="AX140" s="187"/>
      <c r="AY140" s="187"/>
      <c r="AZ140" s="187"/>
      <c r="BA140" s="187"/>
      <c r="BB140" s="187"/>
      <c r="BC140" s="187"/>
      <c r="BD140" s="187"/>
      <c r="BE140" s="187"/>
    </row>
    <row r="141" spans="1:57" s="9" customFormat="1" ht="8.1" hidden="1" customHeight="1" outlineLevel="1">
      <c r="A141" s="187"/>
      <c r="B141" s="249"/>
      <c r="C141" s="178"/>
      <c r="D141" s="200"/>
      <c r="E141" s="200"/>
      <c r="F141" s="74"/>
      <c r="G141" s="74"/>
      <c r="H141" s="74"/>
      <c r="I141" s="74"/>
      <c r="J141" s="74"/>
      <c r="K141" s="74"/>
      <c r="L141" s="74"/>
      <c r="M141" s="74"/>
      <c r="N141" s="27"/>
      <c r="O141" s="74"/>
      <c r="P141" s="74"/>
      <c r="Q141" s="24"/>
      <c r="R141" s="83"/>
      <c r="S141" s="83"/>
      <c r="T141" s="83"/>
      <c r="U141" s="83"/>
      <c r="V141" s="83"/>
      <c r="W141" s="204"/>
      <c r="X141" s="187"/>
      <c r="Y141" s="207"/>
      <c r="Z141" s="187"/>
      <c r="AA141" s="187"/>
      <c r="AB141" s="187"/>
      <c r="AC141" s="187"/>
      <c r="AD141" s="187"/>
      <c r="AE141" s="187"/>
      <c r="AF141" s="187"/>
      <c r="AG141" s="187"/>
      <c r="AH141" s="187"/>
      <c r="AI141" s="187"/>
      <c r="AJ141" s="187"/>
      <c r="AK141" s="187"/>
      <c r="AL141" s="187"/>
      <c r="AM141" s="187"/>
      <c r="AN141" s="187"/>
      <c r="AO141" s="187"/>
      <c r="AP141" s="187"/>
      <c r="AQ141" s="187"/>
      <c r="AR141" s="187"/>
      <c r="AS141" s="187"/>
      <c r="AT141" s="187"/>
      <c r="AU141" s="187"/>
      <c r="AV141" s="187"/>
      <c r="AW141" s="187"/>
      <c r="AX141" s="187"/>
      <c r="AY141" s="187"/>
      <c r="AZ141" s="187"/>
      <c r="BA141" s="187"/>
      <c r="BB141" s="187"/>
      <c r="BC141" s="187"/>
      <c r="BD141" s="187"/>
      <c r="BE141" s="187"/>
    </row>
    <row r="142" spans="1:57" s="9" customFormat="1" ht="15.75" hidden="1" outlineLevel="1">
      <c r="A142" s="187"/>
      <c r="B142" s="249"/>
      <c r="C142" s="178"/>
      <c r="D142" s="200"/>
      <c r="E142" s="200"/>
      <c r="F142" s="74"/>
      <c r="G142" s="74"/>
      <c r="H142" s="74"/>
      <c r="I142" s="74"/>
      <c r="J142" s="74"/>
      <c r="K142" s="74"/>
      <c r="L142" s="74"/>
      <c r="M142" s="74"/>
      <c r="N142" s="124"/>
      <c r="O142" s="74"/>
      <c r="P142" s="124" t="s">
        <v>146</v>
      </c>
      <c r="Q142" s="24"/>
      <c r="R142" s="123"/>
      <c r="S142" s="123"/>
      <c r="T142" s="123"/>
      <c r="U142" s="123"/>
      <c r="V142" s="123"/>
      <c r="W142" s="203">
        <f t="shared" ref="W142" si="27">SUM(R142:V142)</f>
        <v>0</v>
      </c>
      <c r="X142" s="187"/>
      <c r="Y142" s="207"/>
      <c r="Z142" s="187"/>
      <c r="AA142" s="29"/>
      <c r="AB142" s="187"/>
      <c r="AC142" s="187"/>
      <c r="AD142" s="187"/>
      <c r="AE142" s="187"/>
      <c r="AF142" s="187"/>
      <c r="AG142" s="187"/>
      <c r="AH142" s="187"/>
      <c r="AI142" s="187"/>
      <c r="AJ142" s="187"/>
      <c r="AK142" s="187"/>
      <c r="AL142" s="187"/>
      <c r="AM142" s="187"/>
      <c r="AN142" s="187"/>
      <c r="AO142" s="187"/>
      <c r="AP142" s="187"/>
      <c r="AQ142" s="187"/>
      <c r="AR142" s="187"/>
      <c r="AS142" s="187"/>
      <c r="AT142" s="187"/>
      <c r="AU142" s="187"/>
      <c r="AV142" s="187"/>
      <c r="AW142" s="187"/>
      <c r="AX142" s="187"/>
      <c r="AY142" s="187"/>
      <c r="AZ142" s="187"/>
      <c r="BA142" s="187"/>
      <c r="BB142" s="187"/>
      <c r="BC142" s="187"/>
      <c r="BD142" s="187"/>
      <c r="BE142" s="187"/>
    </row>
    <row r="143" spans="1:57" s="9" customFormat="1" ht="8.1" hidden="1" customHeight="1" outlineLevel="1">
      <c r="A143" s="187"/>
      <c r="B143" s="249"/>
      <c r="C143" s="178"/>
      <c r="D143" s="200"/>
      <c r="E143" s="200"/>
      <c r="F143" s="74"/>
      <c r="G143" s="74"/>
      <c r="H143" s="74"/>
      <c r="I143" s="74"/>
      <c r="J143" s="74"/>
      <c r="K143" s="74"/>
      <c r="L143" s="74"/>
      <c r="M143" s="74"/>
      <c r="N143" s="27"/>
      <c r="O143" s="74"/>
      <c r="P143" s="74"/>
      <c r="Q143" s="24"/>
      <c r="R143" s="83"/>
      <c r="S143" s="83"/>
      <c r="T143" s="83"/>
      <c r="U143" s="83"/>
      <c r="V143" s="83"/>
      <c r="W143" s="204"/>
      <c r="X143" s="187"/>
      <c r="Y143" s="207"/>
      <c r="Z143" s="187"/>
      <c r="AA143" s="187"/>
      <c r="AB143" s="187"/>
      <c r="AC143" s="187"/>
      <c r="AD143" s="187"/>
      <c r="AE143" s="187"/>
      <c r="AF143" s="187"/>
      <c r="AG143" s="187"/>
      <c r="AH143" s="187"/>
      <c r="AI143" s="187"/>
      <c r="AJ143" s="187"/>
      <c r="AK143" s="187"/>
      <c r="AL143" s="187"/>
      <c r="AM143" s="187"/>
      <c r="AN143" s="187"/>
      <c r="AO143" s="187"/>
      <c r="AP143" s="187"/>
      <c r="AQ143" s="187"/>
      <c r="AR143" s="187"/>
      <c r="AS143" s="187"/>
      <c r="AT143" s="187"/>
      <c r="AU143" s="187"/>
      <c r="AV143" s="187"/>
      <c r="AW143" s="187"/>
      <c r="AX143" s="187"/>
      <c r="AY143" s="187"/>
      <c r="AZ143" s="187"/>
      <c r="BA143" s="187"/>
      <c r="BB143" s="187"/>
      <c r="BC143" s="187"/>
      <c r="BD143" s="187"/>
      <c r="BE143" s="187"/>
    </row>
    <row r="144" spans="1:57" s="9" customFormat="1" ht="15.75" hidden="1" outlineLevel="1">
      <c r="A144" s="187"/>
      <c r="B144" s="249"/>
      <c r="C144" s="178"/>
      <c r="D144" s="200"/>
      <c r="E144" s="200"/>
      <c r="F144" s="74"/>
      <c r="G144" s="74"/>
      <c r="H144" s="74"/>
      <c r="I144" s="74"/>
      <c r="J144" s="74"/>
      <c r="K144" s="74"/>
      <c r="L144" s="74"/>
      <c r="M144" s="74"/>
      <c r="N144" s="124"/>
      <c r="O144" s="74"/>
      <c r="P144" s="124" t="s">
        <v>146</v>
      </c>
      <c r="Q144" s="24"/>
      <c r="R144" s="123"/>
      <c r="S144" s="123"/>
      <c r="T144" s="123"/>
      <c r="U144" s="123"/>
      <c r="V144" s="123"/>
      <c r="W144" s="203">
        <f t="shared" ref="W144" si="28">SUM(R144:V144)</f>
        <v>0</v>
      </c>
      <c r="X144" s="187"/>
      <c r="Y144" s="207"/>
      <c r="Z144" s="187"/>
      <c r="AA144" s="29"/>
      <c r="AB144" s="187"/>
      <c r="AC144" s="187"/>
      <c r="AD144" s="187"/>
      <c r="AE144" s="187"/>
      <c r="AF144" s="187"/>
      <c r="AG144" s="187"/>
      <c r="AH144" s="187"/>
      <c r="AI144" s="187"/>
      <c r="AJ144" s="187"/>
      <c r="AK144" s="187"/>
      <c r="AL144" s="187"/>
      <c r="AM144" s="187"/>
      <c r="AN144" s="187"/>
      <c r="AO144" s="187"/>
      <c r="AP144" s="187"/>
      <c r="AQ144" s="187"/>
      <c r="AR144" s="187"/>
      <c r="AS144" s="187"/>
      <c r="AT144" s="187"/>
      <c r="AU144" s="187"/>
      <c r="AV144" s="187"/>
      <c r="AW144" s="187"/>
      <c r="AX144" s="187"/>
      <c r="AY144" s="187"/>
      <c r="AZ144" s="187"/>
      <c r="BA144" s="187"/>
      <c r="BB144" s="187"/>
      <c r="BC144" s="187"/>
      <c r="BD144" s="187"/>
      <c r="BE144" s="187"/>
    </row>
    <row r="145" spans="1:57" s="9" customFormat="1" ht="8.1" hidden="1" customHeight="1" outlineLevel="1">
      <c r="A145" s="187"/>
      <c r="B145" s="249"/>
      <c r="C145" s="178"/>
      <c r="D145" s="200"/>
      <c r="E145" s="200"/>
      <c r="F145" s="74"/>
      <c r="G145" s="74"/>
      <c r="H145" s="74"/>
      <c r="I145" s="74"/>
      <c r="J145" s="74"/>
      <c r="K145" s="74"/>
      <c r="L145" s="74"/>
      <c r="M145" s="74"/>
      <c r="N145" s="27"/>
      <c r="O145" s="74"/>
      <c r="P145" s="74"/>
      <c r="Q145" s="24"/>
      <c r="R145" s="83"/>
      <c r="S145" s="83"/>
      <c r="T145" s="83"/>
      <c r="U145" s="83"/>
      <c r="V145" s="83"/>
      <c r="W145" s="204"/>
      <c r="X145" s="187"/>
      <c r="Y145" s="207"/>
      <c r="Z145" s="187"/>
      <c r="AA145" s="187"/>
      <c r="AB145" s="187"/>
      <c r="AC145" s="187"/>
      <c r="AD145" s="187"/>
      <c r="AE145" s="187"/>
      <c r="AF145" s="187"/>
      <c r="AG145" s="187"/>
      <c r="AH145" s="187"/>
      <c r="AI145" s="187"/>
      <c r="AJ145" s="187"/>
      <c r="AK145" s="187"/>
      <c r="AL145" s="187"/>
      <c r="AM145" s="187"/>
      <c r="AN145" s="187"/>
      <c r="AO145" s="187"/>
      <c r="AP145" s="187"/>
      <c r="AQ145" s="187"/>
      <c r="AR145" s="187"/>
      <c r="AS145" s="187"/>
      <c r="AT145" s="187"/>
      <c r="AU145" s="187"/>
      <c r="AV145" s="187"/>
      <c r="AW145" s="187"/>
      <c r="AX145" s="187"/>
      <c r="AY145" s="187"/>
      <c r="AZ145" s="187"/>
      <c r="BA145" s="187"/>
      <c r="BB145" s="187"/>
      <c r="BC145" s="187"/>
      <c r="BD145" s="187"/>
      <c r="BE145" s="187"/>
    </row>
    <row r="146" spans="1:57" s="9" customFormat="1" ht="15.75" hidden="1" outlineLevel="1">
      <c r="A146" s="187"/>
      <c r="B146" s="249"/>
      <c r="C146" s="178"/>
      <c r="D146" s="200"/>
      <c r="E146" s="200"/>
      <c r="F146" s="74"/>
      <c r="G146" s="74"/>
      <c r="H146" s="74"/>
      <c r="I146" s="74"/>
      <c r="J146" s="74"/>
      <c r="K146" s="74"/>
      <c r="L146" s="74"/>
      <c r="M146" s="74"/>
      <c r="N146" s="124"/>
      <c r="O146" s="74"/>
      <c r="P146" s="124" t="s">
        <v>146</v>
      </c>
      <c r="Q146" s="24"/>
      <c r="R146" s="123"/>
      <c r="S146" s="123"/>
      <c r="T146" s="123"/>
      <c r="U146" s="123"/>
      <c r="V146" s="123"/>
      <c r="W146" s="203">
        <f t="shared" ref="W146" si="29">SUM(R146:V146)</f>
        <v>0</v>
      </c>
      <c r="X146" s="187"/>
      <c r="Y146" s="207"/>
      <c r="Z146" s="187"/>
      <c r="AA146" s="187"/>
      <c r="AB146" s="187"/>
      <c r="AC146" s="187"/>
      <c r="AD146" s="187"/>
      <c r="AE146" s="187"/>
      <c r="AF146" s="187"/>
      <c r="AG146" s="187"/>
      <c r="AH146" s="187"/>
      <c r="AI146" s="187"/>
      <c r="AJ146" s="187"/>
      <c r="AK146" s="187"/>
      <c r="AL146" s="187"/>
      <c r="AM146" s="187"/>
      <c r="AN146" s="187"/>
      <c r="AO146" s="187"/>
      <c r="AP146" s="187"/>
      <c r="AQ146" s="187"/>
      <c r="AR146" s="187"/>
      <c r="AS146" s="187"/>
      <c r="AT146" s="187"/>
      <c r="AU146" s="187"/>
      <c r="AV146" s="187"/>
      <c r="AW146" s="187"/>
      <c r="AX146" s="187"/>
      <c r="AY146" s="187"/>
      <c r="AZ146" s="187"/>
      <c r="BA146" s="187"/>
      <c r="BB146" s="187"/>
      <c r="BC146" s="187"/>
      <c r="BD146" s="187"/>
      <c r="BE146" s="187"/>
    </row>
    <row r="147" spans="1:57" s="9" customFormat="1" ht="8.1" hidden="1" customHeight="1" outlineLevel="1">
      <c r="A147" s="187"/>
      <c r="B147" s="249"/>
      <c r="C147" s="178"/>
      <c r="D147" s="200"/>
      <c r="E147" s="200"/>
      <c r="F147" s="74"/>
      <c r="G147" s="74"/>
      <c r="H147" s="74"/>
      <c r="I147" s="74"/>
      <c r="J147" s="74"/>
      <c r="K147" s="74"/>
      <c r="L147" s="74"/>
      <c r="M147" s="74"/>
      <c r="N147" s="27"/>
      <c r="O147" s="74"/>
      <c r="P147" s="74"/>
      <c r="Q147" s="24"/>
      <c r="R147" s="83"/>
      <c r="S147" s="83"/>
      <c r="T147" s="83"/>
      <c r="U147" s="83"/>
      <c r="V147" s="83"/>
      <c r="W147" s="204"/>
      <c r="X147" s="187"/>
      <c r="Y147" s="207"/>
      <c r="Z147" s="187"/>
      <c r="AA147" s="187"/>
      <c r="AB147" s="187"/>
      <c r="AC147" s="187"/>
      <c r="AD147" s="187"/>
      <c r="AE147" s="187"/>
      <c r="AF147" s="187"/>
      <c r="AG147" s="187"/>
      <c r="AH147" s="187"/>
      <c r="AI147" s="187"/>
      <c r="AJ147" s="187"/>
      <c r="AK147" s="187"/>
      <c r="AL147" s="187"/>
      <c r="AM147" s="187"/>
      <c r="AN147" s="187"/>
      <c r="AO147" s="187"/>
      <c r="AP147" s="187"/>
      <c r="AQ147" s="187"/>
      <c r="AR147" s="187"/>
      <c r="AS147" s="187"/>
      <c r="AT147" s="187"/>
      <c r="AU147" s="187"/>
      <c r="AV147" s="187"/>
      <c r="AW147" s="187"/>
      <c r="AX147" s="187"/>
      <c r="AY147" s="187"/>
      <c r="AZ147" s="187"/>
      <c r="BA147" s="187"/>
      <c r="BB147" s="187"/>
      <c r="BC147" s="187"/>
      <c r="BD147" s="187"/>
      <c r="BE147" s="187"/>
    </row>
    <row r="148" spans="1:57" s="9" customFormat="1" ht="15.75" hidden="1" outlineLevel="1">
      <c r="A148" s="187"/>
      <c r="B148" s="249"/>
      <c r="C148" s="178"/>
      <c r="D148" s="200"/>
      <c r="E148" s="200"/>
      <c r="F148" s="74"/>
      <c r="G148" s="74"/>
      <c r="H148" s="74"/>
      <c r="I148" s="74"/>
      <c r="J148" s="74"/>
      <c r="K148" s="74"/>
      <c r="L148" s="74"/>
      <c r="M148" s="74"/>
      <c r="N148" s="124"/>
      <c r="O148" s="74"/>
      <c r="P148" s="124" t="s">
        <v>146</v>
      </c>
      <c r="Q148" s="24"/>
      <c r="R148" s="123"/>
      <c r="S148" s="123"/>
      <c r="T148" s="123"/>
      <c r="U148" s="123"/>
      <c r="V148" s="123"/>
      <c r="W148" s="203">
        <f t="shared" ref="W148" si="30">SUM(R148:V148)</f>
        <v>0</v>
      </c>
      <c r="X148" s="187"/>
      <c r="Y148" s="207"/>
      <c r="Z148" s="187"/>
      <c r="AA148" s="29"/>
      <c r="AB148" s="187"/>
      <c r="AC148" s="187"/>
      <c r="AD148" s="187"/>
      <c r="AE148" s="187"/>
      <c r="AF148" s="187"/>
      <c r="AG148" s="187"/>
      <c r="AH148" s="187"/>
      <c r="AI148" s="187"/>
      <c r="AJ148" s="187"/>
      <c r="AK148" s="187"/>
      <c r="AL148" s="187"/>
      <c r="AM148" s="187"/>
      <c r="AN148" s="187"/>
      <c r="AO148" s="187"/>
      <c r="AP148" s="187"/>
      <c r="AQ148" s="187"/>
      <c r="AR148" s="187"/>
      <c r="AS148" s="187"/>
      <c r="AT148" s="187"/>
      <c r="AU148" s="187"/>
      <c r="AV148" s="187"/>
      <c r="AW148" s="187"/>
      <c r="AX148" s="187"/>
      <c r="AY148" s="187"/>
      <c r="AZ148" s="187"/>
      <c r="BA148" s="187"/>
      <c r="BB148" s="187"/>
      <c r="BC148" s="187"/>
      <c r="BD148" s="187"/>
      <c r="BE148" s="187"/>
    </row>
    <row r="149" spans="1:57" s="9" customFormat="1" ht="8.1" hidden="1" customHeight="1" outlineLevel="1">
      <c r="A149" s="187"/>
      <c r="B149" s="249"/>
      <c r="C149" s="178"/>
      <c r="D149" s="200"/>
      <c r="E149" s="200"/>
      <c r="F149" s="74"/>
      <c r="G149" s="74"/>
      <c r="H149" s="74"/>
      <c r="I149" s="74"/>
      <c r="J149" s="74"/>
      <c r="K149" s="74"/>
      <c r="L149" s="74"/>
      <c r="M149" s="74"/>
      <c r="N149" s="27"/>
      <c r="O149" s="74"/>
      <c r="P149" s="74"/>
      <c r="Q149" s="24"/>
      <c r="R149" s="83"/>
      <c r="S149" s="83"/>
      <c r="T149" s="83"/>
      <c r="U149" s="83"/>
      <c r="V149" s="83"/>
      <c r="W149" s="204"/>
      <c r="X149" s="187"/>
      <c r="Y149" s="207"/>
      <c r="Z149" s="187"/>
      <c r="AA149" s="187"/>
      <c r="AB149" s="187"/>
      <c r="AC149" s="187"/>
      <c r="AD149" s="187"/>
      <c r="AE149" s="187"/>
      <c r="AF149" s="187"/>
      <c r="AG149" s="187"/>
      <c r="AH149" s="187"/>
      <c r="AI149" s="187"/>
      <c r="AJ149" s="187"/>
      <c r="AK149" s="187"/>
      <c r="AL149" s="187"/>
      <c r="AM149" s="187"/>
      <c r="AN149" s="187"/>
      <c r="AO149" s="187"/>
      <c r="AP149" s="187"/>
      <c r="AQ149" s="187"/>
      <c r="AR149" s="187"/>
      <c r="AS149" s="187"/>
      <c r="AT149" s="187"/>
      <c r="AU149" s="187"/>
      <c r="AV149" s="187"/>
      <c r="AW149" s="187"/>
      <c r="AX149" s="187"/>
      <c r="AY149" s="187"/>
      <c r="AZ149" s="187"/>
      <c r="BA149" s="187"/>
      <c r="BB149" s="187"/>
      <c r="BC149" s="187"/>
      <c r="BD149" s="187"/>
      <c r="BE149" s="187"/>
    </row>
    <row r="150" spans="1:57" s="9" customFormat="1" ht="15.75" hidden="1" outlineLevel="1">
      <c r="A150" s="187"/>
      <c r="B150" s="249"/>
      <c r="C150" s="178"/>
      <c r="D150" s="200"/>
      <c r="E150" s="200"/>
      <c r="F150" s="74"/>
      <c r="G150" s="74"/>
      <c r="H150" s="74"/>
      <c r="I150" s="74"/>
      <c r="J150" s="74"/>
      <c r="K150" s="74"/>
      <c r="L150" s="74"/>
      <c r="M150" s="74"/>
      <c r="N150" s="124"/>
      <c r="O150" s="74"/>
      <c r="P150" s="124" t="s">
        <v>146</v>
      </c>
      <c r="Q150" s="24"/>
      <c r="R150" s="123"/>
      <c r="S150" s="123"/>
      <c r="T150" s="123"/>
      <c r="U150" s="123"/>
      <c r="V150" s="123"/>
      <c r="W150" s="203">
        <f t="shared" ref="W150" si="31">SUM(R150:V150)</f>
        <v>0</v>
      </c>
      <c r="X150" s="187"/>
      <c r="Y150" s="207"/>
      <c r="Z150" s="187"/>
      <c r="AA150" s="29"/>
      <c r="AB150" s="187"/>
      <c r="AC150" s="187"/>
      <c r="AD150" s="187"/>
      <c r="AE150" s="187"/>
      <c r="AF150" s="187"/>
      <c r="AG150" s="187"/>
      <c r="AH150" s="187"/>
      <c r="AI150" s="187"/>
      <c r="AJ150" s="187"/>
      <c r="AK150" s="187"/>
      <c r="AL150" s="187"/>
      <c r="AM150" s="187"/>
      <c r="AN150" s="187"/>
      <c r="AO150" s="187"/>
      <c r="AP150" s="187"/>
      <c r="AQ150" s="187"/>
      <c r="AR150" s="187"/>
      <c r="AS150" s="187"/>
      <c r="AT150" s="187"/>
      <c r="AU150" s="187"/>
      <c r="AV150" s="187"/>
      <c r="AW150" s="187"/>
      <c r="AX150" s="187"/>
      <c r="AY150" s="187"/>
      <c r="AZ150" s="187"/>
      <c r="BA150" s="187"/>
      <c r="BB150" s="187"/>
      <c r="BC150" s="187"/>
      <c r="BD150" s="187"/>
      <c r="BE150" s="187"/>
    </row>
    <row r="151" spans="1:57" s="9" customFormat="1" ht="8.1" hidden="1" customHeight="1" outlineLevel="1">
      <c r="A151" s="187"/>
      <c r="B151" s="249"/>
      <c r="C151" s="178"/>
      <c r="D151" s="200"/>
      <c r="E151" s="200"/>
      <c r="F151" s="74"/>
      <c r="G151" s="74"/>
      <c r="H151" s="74"/>
      <c r="I151" s="74"/>
      <c r="J151" s="74"/>
      <c r="K151" s="74"/>
      <c r="L151" s="74"/>
      <c r="M151" s="74"/>
      <c r="N151" s="27"/>
      <c r="O151" s="74"/>
      <c r="P151" s="74"/>
      <c r="Q151" s="24"/>
      <c r="R151" s="83"/>
      <c r="S151" s="83"/>
      <c r="T151" s="83"/>
      <c r="U151" s="83"/>
      <c r="V151" s="83"/>
      <c r="W151" s="204"/>
      <c r="X151" s="187"/>
      <c r="Y151" s="207"/>
      <c r="Z151" s="187"/>
      <c r="AA151" s="187"/>
      <c r="AB151" s="187"/>
      <c r="AC151" s="187"/>
      <c r="AD151" s="187"/>
      <c r="AE151" s="187"/>
      <c r="AF151" s="187"/>
      <c r="AG151" s="187"/>
      <c r="AH151" s="187"/>
      <c r="AI151" s="187"/>
      <c r="AJ151" s="187"/>
      <c r="AK151" s="187"/>
      <c r="AL151" s="187"/>
      <c r="AM151" s="187"/>
      <c r="AN151" s="187"/>
      <c r="AO151" s="187"/>
      <c r="AP151" s="187"/>
      <c r="AQ151" s="187"/>
      <c r="AR151" s="187"/>
      <c r="AS151" s="187"/>
      <c r="AT151" s="187"/>
      <c r="AU151" s="187"/>
      <c r="AV151" s="187"/>
      <c r="AW151" s="187"/>
      <c r="AX151" s="187"/>
      <c r="AY151" s="187"/>
      <c r="AZ151" s="187"/>
      <c r="BA151" s="187"/>
      <c r="BB151" s="187"/>
      <c r="BC151" s="187"/>
      <c r="BD151" s="187"/>
      <c r="BE151" s="187"/>
    </row>
    <row r="152" spans="1:57" s="9" customFormat="1" ht="15.75" hidden="1" outlineLevel="1">
      <c r="A152" s="187"/>
      <c r="B152" s="249"/>
      <c r="C152" s="178"/>
      <c r="D152" s="200"/>
      <c r="E152" s="200"/>
      <c r="F152" s="74"/>
      <c r="G152" s="74"/>
      <c r="H152" s="74"/>
      <c r="I152" s="74"/>
      <c r="J152" s="74"/>
      <c r="K152" s="74"/>
      <c r="L152" s="74"/>
      <c r="M152" s="74"/>
      <c r="N152" s="124"/>
      <c r="O152" s="74"/>
      <c r="P152" s="124" t="s">
        <v>146</v>
      </c>
      <c r="Q152" s="24"/>
      <c r="R152" s="123"/>
      <c r="S152" s="123"/>
      <c r="T152" s="123"/>
      <c r="U152" s="123"/>
      <c r="V152" s="123"/>
      <c r="W152" s="203">
        <f t="shared" ref="W152" si="32">SUM(R152:V152)</f>
        <v>0</v>
      </c>
      <c r="X152" s="187"/>
      <c r="Y152" s="207"/>
      <c r="Z152" s="187"/>
      <c r="AA152" s="29"/>
      <c r="AB152" s="187"/>
      <c r="AC152" s="187"/>
      <c r="AD152" s="187"/>
      <c r="AE152" s="187"/>
      <c r="AF152" s="187"/>
      <c r="AG152" s="187"/>
      <c r="AH152" s="187"/>
      <c r="AI152" s="187"/>
      <c r="AJ152" s="187"/>
      <c r="AK152" s="187"/>
      <c r="AL152" s="187"/>
      <c r="AM152" s="187"/>
      <c r="AN152" s="187"/>
      <c r="AO152" s="187"/>
      <c r="AP152" s="187"/>
      <c r="AQ152" s="187"/>
      <c r="AR152" s="187"/>
      <c r="AS152" s="187"/>
      <c r="AT152" s="187"/>
      <c r="AU152" s="187"/>
      <c r="AV152" s="187"/>
      <c r="AW152" s="187"/>
      <c r="AX152" s="187"/>
      <c r="AY152" s="187"/>
      <c r="AZ152" s="187"/>
      <c r="BA152" s="187"/>
      <c r="BB152" s="187"/>
      <c r="BC152" s="187"/>
      <c r="BD152" s="187"/>
      <c r="BE152" s="187"/>
    </row>
    <row r="153" spans="1:57" s="9" customFormat="1" ht="14.1" customHeight="1" collapsed="1">
      <c r="A153" s="187"/>
      <c r="B153" s="249"/>
      <c r="C153" s="178"/>
      <c r="D153" s="200"/>
      <c r="E153" s="200"/>
      <c r="F153" s="82"/>
      <c r="G153" s="74"/>
      <c r="H153" s="74"/>
      <c r="I153" s="74"/>
      <c r="J153" s="74"/>
      <c r="K153" s="74"/>
      <c r="L153" s="74"/>
      <c r="M153" s="74"/>
      <c r="N153" s="27"/>
      <c r="O153" s="74"/>
      <c r="P153" s="74"/>
      <c r="Q153" s="24"/>
      <c r="R153" s="83"/>
      <c r="S153" s="83"/>
      <c r="T153" s="83"/>
      <c r="U153" s="83"/>
      <c r="V153" s="83"/>
      <c r="W153" s="28">
        <f>SUM(W124:W152)</f>
        <v>0</v>
      </c>
      <c r="X153" s="187"/>
      <c r="Y153" s="207">
        <f>$Y$256*'Employee and project details'!O39</f>
        <v>0</v>
      </c>
      <c r="Z153" s="187"/>
      <c r="AA153" s="187"/>
      <c r="AB153" s="187"/>
      <c r="AC153" s="187"/>
      <c r="AD153" s="187"/>
      <c r="AE153" s="187"/>
      <c r="AF153" s="187"/>
      <c r="AG153" s="187"/>
      <c r="AH153" s="187"/>
      <c r="AI153" s="187"/>
      <c r="AJ153" s="187"/>
      <c r="AK153" s="187"/>
      <c r="AL153" s="187"/>
      <c r="AM153" s="187"/>
      <c r="AN153" s="187"/>
      <c r="AO153" s="187"/>
      <c r="AP153" s="187"/>
      <c r="AQ153" s="187"/>
      <c r="AR153" s="187"/>
      <c r="AS153" s="187"/>
      <c r="AT153" s="187"/>
      <c r="AU153" s="187"/>
      <c r="AV153" s="187"/>
      <c r="AW153" s="187"/>
      <c r="AX153" s="187"/>
      <c r="AY153" s="187"/>
      <c r="AZ153" s="187"/>
      <c r="BA153" s="187"/>
      <c r="BB153" s="187"/>
      <c r="BC153" s="187"/>
      <c r="BD153" s="187"/>
      <c r="BE153" s="187"/>
    </row>
    <row r="154" spans="1:57" s="9" customFormat="1" ht="15.75">
      <c r="A154" s="187"/>
      <c r="B154" s="249"/>
      <c r="C154" s="178"/>
      <c r="D154" s="36" t="str">
        <f>'Employee and project details'!D41</f>
        <v>- Select EU funder -</v>
      </c>
      <c r="E154" s="200"/>
      <c r="F154" s="97">
        <f>'Employee and project details'!F41</f>
        <v>0</v>
      </c>
      <c r="G154" s="74"/>
      <c r="H154" s="97">
        <f>'Employee and project details'!H41</f>
        <v>0</v>
      </c>
      <c r="I154" s="74"/>
      <c r="J154" s="97">
        <f>'Employee and project details'!J41</f>
        <v>0</v>
      </c>
      <c r="K154" s="74"/>
      <c r="L154" s="97">
        <f>'Employee and project details'!L41</f>
        <v>0</v>
      </c>
      <c r="M154" s="74"/>
      <c r="N154" s="124"/>
      <c r="O154" s="74"/>
      <c r="P154" s="124" t="s">
        <v>146</v>
      </c>
      <c r="Q154" s="24"/>
      <c r="R154" s="123"/>
      <c r="S154" s="123"/>
      <c r="T154" s="123"/>
      <c r="U154" s="123"/>
      <c r="V154" s="123"/>
      <c r="W154" s="203">
        <f>SUM(R154:V154)</f>
        <v>0</v>
      </c>
      <c r="X154" s="187"/>
      <c r="Y154" s="207"/>
      <c r="Z154" s="187"/>
      <c r="AA154" s="187"/>
      <c r="AB154" s="187"/>
      <c r="AC154" s="187"/>
      <c r="AD154" s="187"/>
      <c r="AE154" s="187"/>
      <c r="AF154" s="187"/>
      <c r="AG154" s="187"/>
      <c r="AH154" s="187"/>
      <c r="AI154" s="187"/>
      <c r="AJ154" s="187"/>
      <c r="AK154" s="187"/>
      <c r="AL154" s="187"/>
      <c r="AM154" s="187"/>
      <c r="AN154" s="187"/>
      <c r="AO154" s="187"/>
      <c r="AP154" s="187"/>
      <c r="AQ154" s="187"/>
      <c r="AR154" s="187"/>
      <c r="AS154" s="187"/>
      <c r="AT154" s="187"/>
      <c r="AU154" s="187"/>
      <c r="AV154" s="187"/>
      <c r="AW154" s="187"/>
      <c r="AX154" s="187"/>
      <c r="AY154" s="187"/>
      <c r="AZ154" s="187"/>
      <c r="BA154" s="187"/>
      <c r="BB154" s="187"/>
      <c r="BC154" s="187"/>
      <c r="BD154" s="187"/>
      <c r="BE154" s="187"/>
    </row>
    <row r="155" spans="1:57" s="9" customFormat="1" ht="8.1" hidden="1" customHeight="1" outlineLevel="1">
      <c r="A155" s="187"/>
      <c r="B155" s="249"/>
      <c r="C155" s="178"/>
      <c r="D155" s="200"/>
      <c r="E155" s="200"/>
      <c r="F155" s="74"/>
      <c r="G155" s="74"/>
      <c r="H155" s="74"/>
      <c r="I155" s="74"/>
      <c r="J155" s="74"/>
      <c r="K155" s="74"/>
      <c r="L155" s="74"/>
      <c r="M155" s="74"/>
      <c r="N155" s="27"/>
      <c r="O155" s="74"/>
      <c r="P155" s="74"/>
      <c r="Q155" s="24"/>
      <c r="R155" s="83"/>
      <c r="S155" s="83"/>
      <c r="T155" s="83"/>
      <c r="U155" s="83"/>
      <c r="V155" s="83"/>
      <c r="W155" s="204"/>
      <c r="X155" s="187"/>
      <c r="Y155" s="207"/>
      <c r="Z155" s="187"/>
      <c r="AA155" s="187"/>
      <c r="AB155" s="187"/>
      <c r="AC155" s="187"/>
      <c r="AD155" s="187"/>
      <c r="AE155" s="187"/>
      <c r="AF155" s="187"/>
      <c r="AG155" s="187"/>
      <c r="AH155" s="187"/>
      <c r="AI155" s="187"/>
      <c r="AJ155" s="187"/>
      <c r="AK155" s="187"/>
      <c r="AL155" s="187"/>
      <c r="AM155" s="187"/>
      <c r="AN155" s="187"/>
      <c r="AO155" s="187"/>
      <c r="AP155" s="187"/>
      <c r="AQ155" s="187"/>
      <c r="AR155" s="187"/>
      <c r="AS155" s="187"/>
      <c r="AT155" s="187"/>
      <c r="AU155" s="187"/>
      <c r="AV155" s="187"/>
      <c r="AW155" s="187"/>
      <c r="AX155" s="187"/>
      <c r="AY155" s="187"/>
      <c r="AZ155" s="187"/>
      <c r="BA155" s="187"/>
      <c r="BB155" s="187"/>
      <c r="BC155" s="187"/>
      <c r="BD155" s="187"/>
      <c r="BE155" s="187"/>
    </row>
    <row r="156" spans="1:57" s="9" customFormat="1" ht="15.75" hidden="1" outlineLevel="1">
      <c r="A156" s="187"/>
      <c r="B156" s="249"/>
      <c r="C156" s="178"/>
      <c r="D156" s="200"/>
      <c r="E156" s="200"/>
      <c r="F156" s="74"/>
      <c r="G156" s="74"/>
      <c r="H156" s="74"/>
      <c r="I156" s="74"/>
      <c r="J156" s="74"/>
      <c r="K156" s="74"/>
      <c r="L156" s="74"/>
      <c r="M156" s="74"/>
      <c r="N156" s="124"/>
      <c r="O156" s="74"/>
      <c r="P156" s="124" t="s">
        <v>146</v>
      </c>
      <c r="Q156" s="24"/>
      <c r="R156" s="123"/>
      <c r="S156" s="123"/>
      <c r="T156" s="123"/>
      <c r="U156" s="123"/>
      <c r="V156" s="123"/>
      <c r="W156" s="203">
        <f t="shared" ref="W156" si="33">SUM(R156:V156)</f>
        <v>0</v>
      </c>
      <c r="X156" s="187"/>
      <c r="Y156" s="207"/>
      <c r="Z156" s="187"/>
      <c r="AA156" s="187"/>
      <c r="AB156" s="187"/>
      <c r="AC156" s="187"/>
      <c r="AD156" s="187"/>
      <c r="AE156" s="187"/>
      <c r="AF156" s="187"/>
      <c r="AG156" s="187"/>
      <c r="AH156" s="187"/>
      <c r="AI156" s="187"/>
      <c r="AJ156" s="187"/>
      <c r="AK156" s="187"/>
      <c r="AL156" s="187"/>
      <c r="AM156" s="187"/>
      <c r="AN156" s="187"/>
      <c r="AO156" s="187"/>
      <c r="AP156" s="187"/>
      <c r="AQ156" s="187"/>
      <c r="AR156" s="187"/>
      <c r="AS156" s="187"/>
      <c r="AT156" s="187"/>
      <c r="AU156" s="187"/>
      <c r="AV156" s="187"/>
      <c r="AW156" s="187"/>
      <c r="AX156" s="187"/>
      <c r="AY156" s="187"/>
      <c r="AZ156" s="187"/>
      <c r="BA156" s="187"/>
      <c r="BB156" s="187"/>
      <c r="BC156" s="187"/>
      <c r="BD156" s="187"/>
      <c r="BE156" s="187"/>
    </row>
    <row r="157" spans="1:57" s="9" customFormat="1" ht="8.1" hidden="1" customHeight="1" outlineLevel="1">
      <c r="A157" s="187"/>
      <c r="B157" s="249"/>
      <c r="C157" s="178"/>
      <c r="D157" s="200"/>
      <c r="E157" s="200"/>
      <c r="F157" s="74"/>
      <c r="G157" s="74"/>
      <c r="H157" s="74"/>
      <c r="I157" s="74"/>
      <c r="J157" s="74"/>
      <c r="K157" s="74"/>
      <c r="L157" s="74"/>
      <c r="M157" s="74"/>
      <c r="N157" s="27"/>
      <c r="O157" s="74"/>
      <c r="P157" s="74"/>
      <c r="Q157" s="24"/>
      <c r="R157" s="83"/>
      <c r="S157" s="83"/>
      <c r="T157" s="83"/>
      <c r="U157" s="83"/>
      <c r="V157" s="83"/>
      <c r="W157" s="204"/>
      <c r="X157" s="187"/>
      <c r="Y157" s="207"/>
      <c r="Z157" s="187"/>
      <c r="AA157" s="187"/>
      <c r="AB157" s="187"/>
      <c r="AC157" s="187"/>
      <c r="AD157" s="187"/>
      <c r="AE157" s="187"/>
      <c r="AF157" s="187"/>
      <c r="AG157" s="187"/>
      <c r="AH157" s="187"/>
      <c r="AI157" s="187"/>
      <c r="AJ157" s="187"/>
      <c r="AK157" s="187"/>
      <c r="AL157" s="187"/>
      <c r="AM157" s="187"/>
      <c r="AN157" s="187"/>
      <c r="AO157" s="187"/>
      <c r="AP157" s="187"/>
      <c r="AQ157" s="187"/>
      <c r="AR157" s="187"/>
      <c r="AS157" s="187"/>
      <c r="AT157" s="187"/>
      <c r="AU157" s="187"/>
      <c r="AV157" s="187"/>
      <c r="AW157" s="187"/>
      <c r="AX157" s="187"/>
      <c r="AY157" s="187"/>
      <c r="AZ157" s="187"/>
      <c r="BA157" s="187"/>
      <c r="BB157" s="187"/>
      <c r="BC157" s="187"/>
      <c r="BD157" s="187"/>
      <c r="BE157" s="187"/>
    </row>
    <row r="158" spans="1:57" s="9" customFormat="1" ht="15.75" hidden="1" outlineLevel="1">
      <c r="A158" s="187"/>
      <c r="B158" s="249"/>
      <c r="C158" s="178"/>
      <c r="D158" s="200"/>
      <c r="E158" s="200"/>
      <c r="F158" s="74"/>
      <c r="G158" s="74"/>
      <c r="H158" s="74"/>
      <c r="I158" s="74"/>
      <c r="J158" s="74"/>
      <c r="K158" s="74"/>
      <c r="L158" s="74"/>
      <c r="M158" s="74"/>
      <c r="N158" s="124"/>
      <c r="O158" s="74"/>
      <c r="P158" s="124" t="s">
        <v>146</v>
      </c>
      <c r="Q158" s="24"/>
      <c r="R158" s="123"/>
      <c r="S158" s="123"/>
      <c r="T158" s="123"/>
      <c r="U158" s="123"/>
      <c r="V158" s="123"/>
      <c r="W158" s="203">
        <f t="shared" ref="W158" si="34">SUM(R158:V158)</f>
        <v>0</v>
      </c>
      <c r="X158" s="187"/>
      <c r="Y158" s="207"/>
      <c r="Z158" s="187"/>
      <c r="AA158" s="187"/>
      <c r="AB158" s="187"/>
      <c r="AC158" s="187"/>
      <c r="AD158" s="187"/>
      <c r="AE158" s="187"/>
      <c r="AF158" s="187"/>
      <c r="AG158" s="187"/>
      <c r="AH158" s="187"/>
      <c r="AI158" s="187"/>
      <c r="AJ158" s="187"/>
      <c r="AK158" s="187"/>
      <c r="AL158" s="187"/>
      <c r="AM158" s="187"/>
      <c r="AN158" s="187"/>
      <c r="AO158" s="187"/>
      <c r="AP158" s="187"/>
      <c r="AQ158" s="187"/>
      <c r="AR158" s="187"/>
      <c r="AS158" s="187"/>
      <c r="AT158" s="187"/>
      <c r="AU158" s="187"/>
      <c r="AV158" s="187"/>
      <c r="AW158" s="187"/>
      <c r="AX158" s="187"/>
      <c r="AY158" s="187"/>
      <c r="AZ158" s="187"/>
      <c r="BA158" s="187"/>
      <c r="BB158" s="187"/>
      <c r="BC158" s="187"/>
      <c r="BD158" s="187"/>
      <c r="BE158" s="187"/>
    </row>
    <row r="159" spans="1:57" s="9" customFormat="1" ht="8.1" hidden="1" customHeight="1" outlineLevel="1">
      <c r="A159" s="187"/>
      <c r="B159" s="249"/>
      <c r="C159" s="178"/>
      <c r="D159" s="200"/>
      <c r="E159" s="200"/>
      <c r="F159" s="74"/>
      <c r="G159" s="74"/>
      <c r="H159" s="74"/>
      <c r="I159" s="74"/>
      <c r="J159" s="74"/>
      <c r="K159" s="74"/>
      <c r="L159" s="74"/>
      <c r="M159" s="74"/>
      <c r="N159" s="27"/>
      <c r="O159" s="74"/>
      <c r="P159" s="74"/>
      <c r="Q159" s="24"/>
      <c r="R159" s="83"/>
      <c r="S159" s="83"/>
      <c r="T159" s="83"/>
      <c r="U159" s="83"/>
      <c r="V159" s="83"/>
      <c r="W159" s="204"/>
      <c r="X159" s="187"/>
      <c r="Y159" s="20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9" customFormat="1" ht="15.75" hidden="1" outlineLevel="1">
      <c r="A160" s="187"/>
      <c r="B160" s="249"/>
      <c r="C160" s="178"/>
      <c r="D160" s="200"/>
      <c r="E160" s="200"/>
      <c r="F160" s="74"/>
      <c r="G160" s="74"/>
      <c r="H160" s="74"/>
      <c r="I160" s="74"/>
      <c r="J160" s="74"/>
      <c r="K160" s="74"/>
      <c r="L160" s="74"/>
      <c r="M160" s="74"/>
      <c r="N160" s="124"/>
      <c r="O160" s="74"/>
      <c r="P160" s="124" t="s">
        <v>146</v>
      </c>
      <c r="Q160" s="24"/>
      <c r="R160" s="123"/>
      <c r="S160" s="123"/>
      <c r="T160" s="123"/>
      <c r="U160" s="123"/>
      <c r="V160" s="123"/>
      <c r="W160" s="203">
        <f t="shared" ref="W160" si="35">SUM(R160:V160)</f>
        <v>0</v>
      </c>
      <c r="X160" s="187"/>
      <c r="Y160" s="207"/>
      <c r="Z160" s="187"/>
      <c r="AA160" s="29"/>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9" customFormat="1" ht="8.1" hidden="1" customHeight="1" outlineLevel="1">
      <c r="A161" s="187"/>
      <c r="B161" s="249"/>
      <c r="C161" s="178"/>
      <c r="D161" s="200"/>
      <c r="E161" s="200"/>
      <c r="F161" s="74"/>
      <c r="G161" s="74"/>
      <c r="H161" s="74"/>
      <c r="I161" s="74"/>
      <c r="J161" s="74"/>
      <c r="K161" s="74"/>
      <c r="L161" s="74"/>
      <c r="M161" s="74"/>
      <c r="N161" s="27"/>
      <c r="O161" s="74"/>
      <c r="P161" s="74"/>
      <c r="Q161" s="24"/>
      <c r="R161" s="83"/>
      <c r="S161" s="83"/>
      <c r="T161" s="83"/>
      <c r="U161" s="83"/>
      <c r="V161" s="83"/>
      <c r="W161" s="204"/>
      <c r="X161" s="187"/>
      <c r="Y161" s="20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9" customFormat="1" ht="15.75" hidden="1" outlineLevel="1">
      <c r="A162" s="187"/>
      <c r="B162" s="249"/>
      <c r="C162" s="178"/>
      <c r="D162" s="200"/>
      <c r="E162" s="200"/>
      <c r="F162" s="74"/>
      <c r="G162" s="74"/>
      <c r="H162" s="74"/>
      <c r="I162" s="74"/>
      <c r="J162" s="74"/>
      <c r="K162" s="74"/>
      <c r="L162" s="74"/>
      <c r="M162" s="74"/>
      <c r="N162" s="124"/>
      <c r="O162" s="74"/>
      <c r="P162" s="124" t="s">
        <v>146</v>
      </c>
      <c r="Q162" s="24"/>
      <c r="R162" s="123"/>
      <c r="S162" s="123"/>
      <c r="T162" s="123"/>
      <c r="U162" s="123"/>
      <c r="V162" s="123"/>
      <c r="W162" s="203">
        <f t="shared" ref="W162" si="36">SUM(R162:V162)</f>
        <v>0</v>
      </c>
      <c r="X162" s="187"/>
      <c r="Y162" s="207"/>
      <c r="Z162" s="187"/>
      <c r="AA162" s="29"/>
      <c r="AB162" s="187"/>
      <c r="AC162" s="187"/>
      <c r="AD162" s="187"/>
      <c r="AE162" s="187"/>
      <c r="AF162" s="187"/>
      <c r="AG162" s="187"/>
      <c r="AH162" s="187"/>
      <c r="AI162" s="187"/>
      <c r="AJ162" s="187"/>
      <c r="AK162" s="187"/>
      <c r="AL162" s="187"/>
      <c r="AM162" s="187"/>
      <c r="AN162" s="187"/>
      <c r="AO162" s="187"/>
      <c r="AP162" s="187"/>
      <c r="AQ162" s="187"/>
      <c r="AR162" s="187"/>
      <c r="AS162" s="187"/>
      <c r="AT162" s="187"/>
      <c r="AU162" s="187"/>
      <c r="AV162" s="187"/>
      <c r="AW162" s="187"/>
      <c r="AX162" s="187"/>
      <c r="AY162" s="187"/>
      <c r="AZ162" s="187"/>
      <c r="BA162" s="187"/>
      <c r="BB162" s="187"/>
      <c r="BC162" s="187"/>
      <c r="BD162" s="187"/>
      <c r="BE162" s="187"/>
    </row>
    <row r="163" spans="1:57" s="9" customFormat="1" ht="8.1" hidden="1" customHeight="1" outlineLevel="1">
      <c r="A163" s="187"/>
      <c r="B163" s="249"/>
      <c r="C163" s="178"/>
      <c r="D163" s="200"/>
      <c r="E163" s="200"/>
      <c r="F163" s="74"/>
      <c r="G163" s="74"/>
      <c r="H163" s="74"/>
      <c r="I163" s="74"/>
      <c r="J163" s="74"/>
      <c r="K163" s="74"/>
      <c r="L163" s="74"/>
      <c r="M163" s="74"/>
      <c r="N163" s="27"/>
      <c r="O163" s="74"/>
      <c r="P163" s="74"/>
      <c r="Q163" s="24"/>
      <c r="R163" s="83"/>
      <c r="S163" s="83"/>
      <c r="T163" s="83"/>
      <c r="U163" s="83"/>
      <c r="V163" s="83"/>
      <c r="W163" s="204"/>
      <c r="X163" s="187"/>
      <c r="Y163" s="20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187"/>
      <c r="BD163" s="187"/>
      <c r="BE163" s="187"/>
    </row>
    <row r="164" spans="1:57" s="9" customFormat="1" ht="15.75" hidden="1" outlineLevel="1">
      <c r="A164" s="187"/>
      <c r="B164" s="249"/>
      <c r="C164" s="178"/>
      <c r="D164" s="200"/>
      <c r="E164" s="200"/>
      <c r="F164" s="74"/>
      <c r="G164" s="74"/>
      <c r="H164" s="74"/>
      <c r="I164" s="74"/>
      <c r="J164" s="74"/>
      <c r="K164" s="74"/>
      <c r="L164" s="74"/>
      <c r="M164" s="74"/>
      <c r="N164" s="124"/>
      <c r="O164" s="74"/>
      <c r="P164" s="124" t="s">
        <v>146</v>
      </c>
      <c r="Q164" s="24"/>
      <c r="R164" s="123"/>
      <c r="S164" s="123"/>
      <c r="T164" s="123"/>
      <c r="U164" s="123"/>
      <c r="V164" s="123"/>
      <c r="W164" s="203">
        <f t="shared" ref="W164" si="37">SUM(R164:V164)</f>
        <v>0</v>
      </c>
      <c r="X164" s="187"/>
      <c r="Y164" s="20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187"/>
      <c r="BD164" s="187"/>
      <c r="BE164" s="187"/>
    </row>
    <row r="165" spans="1:57" s="9" customFormat="1" ht="8.1" hidden="1" customHeight="1" outlineLevel="1">
      <c r="A165" s="187"/>
      <c r="B165" s="249"/>
      <c r="C165" s="178"/>
      <c r="D165" s="200"/>
      <c r="E165" s="200"/>
      <c r="F165" s="74"/>
      <c r="G165" s="74"/>
      <c r="H165" s="74"/>
      <c r="I165" s="74"/>
      <c r="J165" s="74"/>
      <c r="K165" s="74"/>
      <c r="L165" s="74"/>
      <c r="M165" s="74"/>
      <c r="N165" s="27"/>
      <c r="O165" s="74"/>
      <c r="P165" s="74"/>
      <c r="Q165" s="24"/>
      <c r="R165" s="83"/>
      <c r="S165" s="83"/>
      <c r="T165" s="83"/>
      <c r="U165" s="83"/>
      <c r="V165" s="83"/>
      <c r="W165" s="204"/>
      <c r="X165" s="187"/>
      <c r="Y165" s="20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187"/>
      <c r="BD165" s="187"/>
      <c r="BE165" s="187"/>
    </row>
    <row r="166" spans="1:57" s="9" customFormat="1" ht="15.75" hidden="1" outlineLevel="1">
      <c r="A166" s="187"/>
      <c r="B166" s="249"/>
      <c r="C166" s="178"/>
      <c r="D166" s="200"/>
      <c r="E166" s="200"/>
      <c r="F166" s="74"/>
      <c r="G166" s="74"/>
      <c r="H166" s="74"/>
      <c r="I166" s="74"/>
      <c r="J166" s="74"/>
      <c r="K166" s="74"/>
      <c r="L166" s="74"/>
      <c r="M166" s="74"/>
      <c r="N166" s="124"/>
      <c r="O166" s="74"/>
      <c r="P166" s="124" t="s">
        <v>146</v>
      </c>
      <c r="Q166" s="24"/>
      <c r="R166" s="123"/>
      <c r="S166" s="123"/>
      <c r="T166" s="123"/>
      <c r="U166" s="123"/>
      <c r="V166" s="123"/>
      <c r="W166" s="203">
        <f t="shared" ref="W166" si="38">SUM(R166:V166)</f>
        <v>0</v>
      </c>
      <c r="X166" s="187"/>
      <c r="Y166" s="207"/>
      <c r="Z166" s="187"/>
      <c r="AA166" s="29"/>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187"/>
      <c r="BD166" s="187"/>
      <c r="BE166" s="187"/>
    </row>
    <row r="167" spans="1:57" s="9" customFormat="1" ht="8.1" hidden="1" customHeight="1" outlineLevel="1">
      <c r="A167" s="187"/>
      <c r="B167" s="249"/>
      <c r="C167" s="178"/>
      <c r="D167" s="200"/>
      <c r="E167" s="200"/>
      <c r="F167" s="74"/>
      <c r="G167" s="74"/>
      <c r="H167" s="74"/>
      <c r="I167" s="74"/>
      <c r="J167" s="74"/>
      <c r="K167" s="74"/>
      <c r="L167" s="74"/>
      <c r="M167" s="74"/>
      <c r="N167" s="27"/>
      <c r="O167" s="74"/>
      <c r="P167" s="74"/>
      <c r="Q167" s="24"/>
      <c r="R167" s="83"/>
      <c r="S167" s="83"/>
      <c r="T167" s="83"/>
      <c r="U167" s="83"/>
      <c r="V167" s="83"/>
      <c r="W167" s="204"/>
      <c r="X167" s="187"/>
      <c r="Y167" s="20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187"/>
      <c r="BD167" s="187"/>
      <c r="BE167" s="187"/>
    </row>
    <row r="168" spans="1:57" s="9" customFormat="1" ht="15.75" hidden="1" outlineLevel="1">
      <c r="A168" s="187"/>
      <c r="B168" s="249"/>
      <c r="C168" s="178"/>
      <c r="D168" s="200"/>
      <c r="E168" s="200"/>
      <c r="F168" s="74"/>
      <c r="G168" s="74"/>
      <c r="H168" s="74"/>
      <c r="I168" s="74"/>
      <c r="J168" s="74"/>
      <c r="K168" s="74"/>
      <c r="L168" s="74"/>
      <c r="M168" s="74"/>
      <c r="N168" s="124"/>
      <c r="O168" s="74"/>
      <c r="P168" s="124" t="s">
        <v>146</v>
      </c>
      <c r="Q168" s="24"/>
      <c r="R168" s="123"/>
      <c r="S168" s="123"/>
      <c r="T168" s="123"/>
      <c r="U168" s="123"/>
      <c r="V168" s="123"/>
      <c r="W168" s="203">
        <f t="shared" ref="W168" si="39">SUM(R168:V168)</f>
        <v>0</v>
      </c>
      <c r="X168" s="187"/>
      <c r="Y168" s="207"/>
      <c r="Z168" s="187"/>
      <c r="AA168" s="29"/>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187"/>
      <c r="BD168" s="187"/>
      <c r="BE168" s="187"/>
    </row>
    <row r="169" spans="1:57" s="9" customFormat="1" ht="8.1" hidden="1" customHeight="1" outlineLevel="1">
      <c r="A169" s="187"/>
      <c r="B169" s="249"/>
      <c r="C169" s="178"/>
      <c r="D169" s="200"/>
      <c r="E169" s="200"/>
      <c r="F169" s="74"/>
      <c r="G169" s="74"/>
      <c r="H169" s="74"/>
      <c r="I169" s="74"/>
      <c r="J169" s="74"/>
      <c r="K169" s="74"/>
      <c r="L169" s="74"/>
      <c r="M169" s="74"/>
      <c r="N169" s="27"/>
      <c r="O169" s="74"/>
      <c r="P169" s="74"/>
      <c r="Q169" s="24"/>
      <c r="R169" s="83"/>
      <c r="S169" s="83"/>
      <c r="T169" s="83"/>
      <c r="U169" s="83"/>
      <c r="V169" s="83"/>
      <c r="W169" s="204"/>
      <c r="X169" s="187"/>
      <c r="Y169" s="20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187"/>
      <c r="BD169" s="187"/>
      <c r="BE169" s="187"/>
    </row>
    <row r="170" spans="1:57" s="9" customFormat="1" ht="15.75" hidden="1" outlineLevel="1">
      <c r="A170" s="187"/>
      <c r="B170" s="249"/>
      <c r="C170" s="178"/>
      <c r="D170" s="200"/>
      <c r="E170" s="200"/>
      <c r="F170" s="74"/>
      <c r="G170" s="74"/>
      <c r="H170" s="74"/>
      <c r="I170" s="74"/>
      <c r="J170" s="74"/>
      <c r="K170" s="74"/>
      <c r="L170" s="74"/>
      <c r="M170" s="74"/>
      <c r="N170" s="124"/>
      <c r="O170" s="74"/>
      <c r="P170" s="124" t="s">
        <v>146</v>
      </c>
      <c r="Q170" s="24"/>
      <c r="R170" s="123"/>
      <c r="S170" s="123"/>
      <c r="T170" s="123"/>
      <c r="U170" s="123"/>
      <c r="V170" s="123"/>
      <c r="W170" s="203">
        <f t="shared" ref="W170" si="40">SUM(R170:V170)</f>
        <v>0</v>
      </c>
      <c r="X170" s="187"/>
      <c r="Y170" s="207"/>
      <c r="Z170" s="187"/>
      <c r="AA170" s="29"/>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187"/>
      <c r="BD170" s="187"/>
      <c r="BE170" s="187"/>
    </row>
    <row r="171" spans="1:57" s="9" customFormat="1" ht="8.1" hidden="1" customHeight="1" outlineLevel="1">
      <c r="A171" s="187"/>
      <c r="B171" s="249"/>
      <c r="C171" s="178"/>
      <c r="D171" s="200"/>
      <c r="E171" s="200"/>
      <c r="F171" s="74"/>
      <c r="G171" s="74"/>
      <c r="H171" s="74"/>
      <c r="I171" s="74"/>
      <c r="J171" s="74"/>
      <c r="K171" s="74"/>
      <c r="L171" s="74"/>
      <c r="M171" s="74"/>
      <c r="N171" s="27"/>
      <c r="O171" s="74"/>
      <c r="P171" s="74"/>
      <c r="Q171" s="24"/>
      <c r="R171" s="83"/>
      <c r="S171" s="83"/>
      <c r="T171" s="83"/>
      <c r="U171" s="83"/>
      <c r="V171" s="83"/>
      <c r="W171" s="204"/>
      <c r="X171" s="187"/>
      <c r="Y171" s="20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187"/>
      <c r="BD171" s="187"/>
      <c r="BE171" s="187"/>
    </row>
    <row r="172" spans="1:57" s="9" customFormat="1" ht="15.75" hidden="1" outlineLevel="1">
      <c r="A172" s="187"/>
      <c r="B172" s="249"/>
      <c r="C172" s="178"/>
      <c r="D172" s="200"/>
      <c r="E172" s="200"/>
      <c r="F172" s="74"/>
      <c r="G172" s="74"/>
      <c r="H172" s="74"/>
      <c r="I172" s="74"/>
      <c r="J172" s="74"/>
      <c r="K172" s="74"/>
      <c r="L172" s="74"/>
      <c r="M172" s="74"/>
      <c r="N172" s="124"/>
      <c r="O172" s="74"/>
      <c r="P172" s="124" t="s">
        <v>146</v>
      </c>
      <c r="Q172" s="24"/>
      <c r="R172" s="123"/>
      <c r="S172" s="123"/>
      <c r="T172" s="123"/>
      <c r="U172" s="123"/>
      <c r="V172" s="123"/>
      <c r="W172" s="203">
        <f t="shared" ref="W172" si="41">SUM(R172:V172)</f>
        <v>0</v>
      </c>
      <c r="X172" s="187"/>
      <c r="Y172" s="207"/>
      <c r="Z172" s="187"/>
      <c r="AA172" s="29"/>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187"/>
      <c r="BD172" s="187"/>
      <c r="BE172" s="187"/>
    </row>
    <row r="173" spans="1:57" s="9" customFormat="1" ht="8.1" hidden="1" customHeight="1" outlineLevel="1">
      <c r="A173" s="187"/>
      <c r="B173" s="249"/>
      <c r="C173" s="178"/>
      <c r="D173" s="200"/>
      <c r="E173" s="200"/>
      <c r="F173" s="74"/>
      <c r="G173" s="74"/>
      <c r="H173" s="74"/>
      <c r="I173" s="74"/>
      <c r="J173" s="74"/>
      <c r="K173" s="74"/>
      <c r="L173" s="74"/>
      <c r="M173" s="74"/>
      <c r="N173" s="27"/>
      <c r="O173" s="74"/>
      <c r="P173" s="74"/>
      <c r="Q173" s="24"/>
      <c r="R173" s="83"/>
      <c r="S173" s="83"/>
      <c r="T173" s="83"/>
      <c r="U173" s="83"/>
      <c r="V173" s="83"/>
      <c r="W173" s="204"/>
      <c r="X173" s="187"/>
      <c r="Y173" s="20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187"/>
      <c r="BD173" s="187"/>
      <c r="BE173" s="187"/>
    </row>
    <row r="174" spans="1:57" s="9" customFormat="1" ht="15.75" hidden="1" outlineLevel="1">
      <c r="A174" s="187"/>
      <c r="B174" s="249"/>
      <c r="C174" s="178"/>
      <c r="D174" s="200"/>
      <c r="E174" s="200"/>
      <c r="F174" s="74"/>
      <c r="G174" s="74"/>
      <c r="H174" s="74"/>
      <c r="I174" s="74"/>
      <c r="J174" s="74"/>
      <c r="K174" s="74"/>
      <c r="L174" s="74"/>
      <c r="M174" s="74"/>
      <c r="N174" s="124"/>
      <c r="O174" s="74"/>
      <c r="P174" s="124" t="s">
        <v>146</v>
      </c>
      <c r="Q174" s="24"/>
      <c r="R174" s="123"/>
      <c r="S174" s="123"/>
      <c r="T174" s="123"/>
      <c r="U174" s="123"/>
      <c r="V174" s="123"/>
      <c r="W174" s="203">
        <f t="shared" ref="W174" si="42">SUM(R174:V174)</f>
        <v>0</v>
      </c>
      <c r="X174" s="187"/>
      <c r="Y174" s="207"/>
      <c r="Z174" s="187"/>
      <c r="AA174" s="29"/>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187"/>
      <c r="BD174" s="187"/>
      <c r="BE174" s="187"/>
    </row>
    <row r="175" spans="1:57" s="9" customFormat="1" ht="8.1" hidden="1" customHeight="1" outlineLevel="1">
      <c r="A175" s="187"/>
      <c r="B175" s="249"/>
      <c r="C175" s="178"/>
      <c r="D175" s="200"/>
      <c r="E175" s="200"/>
      <c r="F175" s="74"/>
      <c r="G175" s="74"/>
      <c r="H175" s="74"/>
      <c r="I175" s="74"/>
      <c r="J175" s="74"/>
      <c r="K175" s="74"/>
      <c r="L175" s="74"/>
      <c r="M175" s="74"/>
      <c r="N175" s="27"/>
      <c r="O175" s="74"/>
      <c r="P175" s="74"/>
      <c r="Q175" s="24"/>
      <c r="R175" s="83"/>
      <c r="S175" s="83"/>
      <c r="T175" s="83"/>
      <c r="U175" s="83"/>
      <c r="V175" s="83"/>
      <c r="W175" s="204"/>
      <c r="X175" s="187"/>
      <c r="Y175" s="20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187"/>
      <c r="BD175" s="187"/>
      <c r="BE175" s="187"/>
    </row>
    <row r="176" spans="1:57" s="9" customFormat="1" ht="15.75" hidden="1" outlineLevel="1">
      <c r="A176" s="187"/>
      <c r="B176" s="249"/>
      <c r="C176" s="178"/>
      <c r="D176" s="200"/>
      <c r="E176" s="200"/>
      <c r="F176" s="74"/>
      <c r="G176" s="74"/>
      <c r="H176" s="74"/>
      <c r="I176" s="74"/>
      <c r="J176" s="74"/>
      <c r="K176" s="74"/>
      <c r="L176" s="74"/>
      <c r="M176" s="74"/>
      <c r="N176" s="124"/>
      <c r="O176" s="74"/>
      <c r="P176" s="124" t="s">
        <v>146</v>
      </c>
      <c r="Q176" s="24"/>
      <c r="R176" s="123"/>
      <c r="S176" s="123"/>
      <c r="T176" s="123"/>
      <c r="U176" s="123"/>
      <c r="V176" s="123"/>
      <c r="W176" s="203">
        <f t="shared" ref="W176" si="43">SUM(R176:V176)</f>
        <v>0</v>
      </c>
      <c r="X176" s="187"/>
      <c r="Y176" s="20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187"/>
      <c r="BD176" s="187"/>
      <c r="BE176" s="187"/>
    </row>
    <row r="177" spans="1:57" s="9" customFormat="1" ht="8.1" hidden="1" customHeight="1" outlineLevel="1">
      <c r="A177" s="187"/>
      <c r="B177" s="249"/>
      <c r="C177" s="178"/>
      <c r="D177" s="200"/>
      <c r="E177" s="200"/>
      <c r="F177" s="74"/>
      <c r="G177" s="74"/>
      <c r="H177" s="74"/>
      <c r="I177" s="74"/>
      <c r="J177" s="74"/>
      <c r="K177" s="74"/>
      <c r="L177" s="74"/>
      <c r="M177" s="74"/>
      <c r="N177" s="27"/>
      <c r="O177" s="74"/>
      <c r="P177" s="74"/>
      <c r="Q177" s="24"/>
      <c r="R177" s="83"/>
      <c r="S177" s="83"/>
      <c r="T177" s="83"/>
      <c r="U177" s="83"/>
      <c r="V177" s="83"/>
      <c r="W177" s="204"/>
      <c r="X177" s="187"/>
      <c r="Y177" s="20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187"/>
      <c r="BD177" s="187"/>
      <c r="BE177" s="187"/>
    </row>
    <row r="178" spans="1:57" s="9" customFormat="1" ht="15.75" hidden="1" outlineLevel="1">
      <c r="A178" s="187"/>
      <c r="B178" s="249"/>
      <c r="C178" s="178"/>
      <c r="D178" s="200"/>
      <c r="E178" s="200"/>
      <c r="F178" s="74"/>
      <c r="G178" s="74"/>
      <c r="H178" s="74"/>
      <c r="I178" s="74"/>
      <c r="J178" s="74"/>
      <c r="K178" s="74"/>
      <c r="L178" s="74"/>
      <c r="M178" s="74"/>
      <c r="N178" s="124"/>
      <c r="O178" s="74"/>
      <c r="P178" s="124" t="s">
        <v>146</v>
      </c>
      <c r="Q178" s="24"/>
      <c r="R178" s="123"/>
      <c r="S178" s="123"/>
      <c r="T178" s="123"/>
      <c r="U178" s="123"/>
      <c r="V178" s="123"/>
      <c r="W178" s="203">
        <f t="shared" ref="W178" si="44">SUM(R178:V178)</f>
        <v>0</v>
      </c>
      <c r="X178" s="187"/>
      <c r="Y178" s="207"/>
      <c r="Z178" s="187"/>
      <c r="AA178" s="29"/>
      <c r="AB178" s="187"/>
      <c r="AC178" s="187"/>
      <c r="AD178" s="187"/>
      <c r="AE178" s="187"/>
      <c r="AF178" s="187"/>
      <c r="AG178" s="187"/>
      <c r="AH178" s="187"/>
      <c r="AI178" s="187"/>
      <c r="AJ178" s="187"/>
      <c r="AK178" s="187"/>
      <c r="AL178" s="187"/>
      <c r="AM178" s="187"/>
      <c r="AN178" s="187"/>
      <c r="AO178" s="187"/>
      <c r="AP178" s="187"/>
      <c r="AQ178" s="187"/>
      <c r="AR178" s="187"/>
      <c r="AS178" s="187"/>
      <c r="AT178" s="187"/>
      <c r="AU178" s="187"/>
      <c r="AV178" s="187"/>
      <c r="AW178" s="187"/>
      <c r="AX178" s="187"/>
      <c r="AY178" s="187"/>
      <c r="AZ178" s="187"/>
      <c r="BA178" s="187"/>
      <c r="BB178" s="187"/>
      <c r="BC178" s="187"/>
      <c r="BD178" s="187"/>
      <c r="BE178" s="187"/>
    </row>
    <row r="179" spans="1:57" s="9" customFormat="1" ht="8.1" hidden="1" customHeight="1" outlineLevel="1">
      <c r="A179" s="187"/>
      <c r="B179" s="249"/>
      <c r="C179" s="178"/>
      <c r="D179" s="200"/>
      <c r="E179" s="200"/>
      <c r="F179" s="74"/>
      <c r="G179" s="74"/>
      <c r="H179" s="74"/>
      <c r="I179" s="74"/>
      <c r="J179" s="74"/>
      <c r="K179" s="74"/>
      <c r="L179" s="74"/>
      <c r="M179" s="74"/>
      <c r="N179" s="27"/>
      <c r="O179" s="74"/>
      <c r="P179" s="74"/>
      <c r="Q179" s="24"/>
      <c r="R179" s="83"/>
      <c r="S179" s="83"/>
      <c r="T179" s="83"/>
      <c r="U179" s="83"/>
      <c r="V179" s="83"/>
      <c r="W179" s="204"/>
      <c r="X179" s="187"/>
      <c r="Y179" s="207"/>
      <c r="Z179" s="187"/>
      <c r="AA179" s="187"/>
      <c r="AB179" s="187"/>
      <c r="AC179" s="187"/>
      <c r="AD179" s="187"/>
      <c r="AE179" s="187"/>
      <c r="AF179" s="187"/>
      <c r="AG179" s="187"/>
      <c r="AH179" s="187"/>
      <c r="AI179" s="187"/>
      <c r="AJ179" s="187"/>
      <c r="AK179" s="187"/>
      <c r="AL179" s="187"/>
      <c r="AM179" s="187"/>
      <c r="AN179" s="187"/>
      <c r="AO179" s="187"/>
      <c r="AP179" s="187"/>
      <c r="AQ179" s="187"/>
      <c r="AR179" s="187"/>
      <c r="AS179" s="187"/>
      <c r="AT179" s="187"/>
      <c r="AU179" s="187"/>
      <c r="AV179" s="187"/>
      <c r="AW179" s="187"/>
      <c r="AX179" s="187"/>
      <c r="AY179" s="187"/>
      <c r="AZ179" s="187"/>
      <c r="BA179" s="187"/>
      <c r="BB179" s="187"/>
      <c r="BC179" s="187"/>
      <c r="BD179" s="187"/>
      <c r="BE179" s="187"/>
    </row>
    <row r="180" spans="1:57" s="9" customFormat="1" ht="15.75" hidden="1" outlineLevel="1">
      <c r="A180" s="187"/>
      <c r="B180" s="249"/>
      <c r="C180" s="178"/>
      <c r="D180" s="200"/>
      <c r="E180" s="200"/>
      <c r="F180" s="74"/>
      <c r="G180" s="74"/>
      <c r="H180" s="74"/>
      <c r="I180" s="74"/>
      <c r="J180" s="74"/>
      <c r="K180" s="74"/>
      <c r="L180" s="74"/>
      <c r="M180" s="74"/>
      <c r="N180" s="124"/>
      <c r="O180" s="74"/>
      <c r="P180" s="124" t="s">
        <v>146</v>
      </c>
      <c r="Q180" s="24"/>
      <c r="R180" s="123"/>
      <c r="S180" s="123"/>
      <c r="T180" s="123"/>
      <c r="U180" s="123"/>
      <c r="V180" s="123"/>
      <c r="W180" s="203">
        <f t="shared" ref="W180" si="45">SUM(R180:V180)</f>
        <v>0</v>
      </c>
      <c r="X180" s="187"/>
      <c r="Y180" s="207"/>
      <c r="Z180" s="187"/>
      <c r="AA180" s="29"/>
      <c r="AB180" s="187"/>
      <c r="AC180" s="187"/>
      <c r="AD180" s="187"/>
      <c r="AE180" s="187"/>
      <c r="AF180" s="187"/>
      <c r="AG180" s="187"/>
      <c r="AH180" s="187"/>
      <c r="AI180" s="187"/>
      <c r="AJ180" s="187"/>
      <c r="AK180" s="187"/>
      <c r="AL180" s="187"/>
      <c r="AM180" s="187"/>
      <c r="AN180" s="187"/>
      <c r="AO180" s="187"/>
      <c r="AP180" s="187"/>
      <c r="AQ180" s="187"/>
      <c r="AR180" s="187"/>
      <c r="AS180" s="187"/>
      <c r="AT180" s="187"/>
      <c r="AU180" s="187"/>
      <c r="AV180" s="187"/>
      <c r="AW180" s="187"/>
      <c r="AX180" s="187"/>
      <c r="AY180" s="187"/>
      <c r="AZ180" s="187"/>
      <c r="BA180" s="187"/>
      <c r="BB180" s="187"/>
      <c r="BC180" s="187"/>
      <c r="BD180" s="187"/>
      <c r="BE180" s="187"/>
    </row>
    <row r="181" spans="1:57" s="9" customFormat="1" ht="8.1" hidden="1" customHeight="1" outlineLevel="1">
      <c r="A181" s="187"/>
      <c r="B181" s="249"/>
      <c r="C181" s="178"/>
      <c r="D181" s="200"/>
      <c r="E181" s="200"/>
      <c r="F181" s="74"/>
      <c r="G181" s="74"/>
      <c r="H181" s="74"/>
      <c r="I181" s="74"/>
      <c r="J181" s="74"/>
      <c r="K181" s="74"/>
      <c r="L181" s="74"/>
      <c r="M181" s="74"/>
      <c r="N181" s="27"/>
      <c r="O181" s="74"/>
      <c r="P181" s="74"/>
      <c r="Q181" s="24"/>
      <c r="R181" s="83"/>
      <c r="S181" s="83"/>
      <c r="T181" s="83"/>
      <c r="U181" s="83"/>
      <c r="V181" s="83"/>
      <c r="W181" s="204"/>
      <c r="X181" s="187"/>
      <c r="Y181" s="207"/>
      <c r="Z181" s="187"/>
      <c r="AA181" s="187"/>
      <c r="AB181" s="187"/>
      <c r="AC181" s="187"/>
      <c r="AD181" s="187"/>
      <c r="AE181" s="187"/>
      <c r="AF181" s="187"/>
      <c r="AG181" s="187"/>
      <c r="AH181" s="187"/>
      <c r="AI181" s="187"/>
      <c r="AJ181" s="187"/>
      <c r="AK181" s="187"/>
      <c r="AL181" s="187"/>
      <c r="AM181" s="187"/>
      <c r="AN181" s="187"/>
      <c r="AO181" s="187"/>
      <c r="AP181" s="187"/>
      <c r="AQ181" s="187"/>
      <c r="AR181" s="187"/>
      <c r="AS181" s="187"/>
      <c r="AT181" s="187"/>
      <c r="AU181" s="187"/>
      <c r="AV181" s="187"/>
      <c r="AW181" s="187"/>
      <c r="AX181" s="187"/>
      <c r="AY181" s="187"/>
      <c r="AZ181" s="187"/>
      <c r="BA181" s="187"/>
      <c r="BB181" s="187"/>
      <c r="BC181" s="187"/>
      <c r="BD181" s="187"/>
      <c r="BE181" s="187"/>
    </row>
    <row r="182" spans="1:57" s="9" customFormat="1" ht="15.75" hidden="1" outlineLevel="1">
      <c r="A182" s="187"/>
      <c r="B182" s="249"/>
      <c r="C182" s="178"/>
      <c r="D182" s="200"/>
      <c r="E182" s="200"/>
      <c r="F182" s="74"/>
      <c r="G182" s="74"/>
      <c r="H182" s="74"/>
      <c r="I182" s="74"/>
      <c r="J182" s="74"/>
      <c r="K182" s="74"/>
      <c r="L182" s="74"/>
      <c r="M182" s="74"/>
      <c r="N182" s="124"/>
      <c r="O182" s="74"/>
      <c r="P182" s="124" t="s">
        <v>146</v>
      </c>
      <c r="Q182" s="24"/>
      <c r="R182" s="123"/>
      <c r="S182" s="123"/>
      <c r="T182" s="123"/>
      <c r="U182" s="123"/>
      <c r="V182" s="123"/>
      <c r="W182" s="203">
        <f t="shared" ref="W182" si="46">SUM(R182:V182)</f>
        <v>0</v>
      </c>
      <c r="X182" s="187"/>
      <c r="Y182" s="207"/>
      <c r="Z182" s="187"/>
      <c r="AA182" s="29"/>
      <c r="AB182" s="187"/>
      <c r="AC182" s="187"/>
      <c r="AD182" s="187"/>
      <c r="AE182" s="187"/>
      <c r="AF182" s="187"/>
      <c r="AG182" s="187"/>
      <c r="AH182" s="187"/>
      <c r="AI182" s="187"/>
      <c r="AJ182" s="187"/>
      <c r="AK182" s="187"/>
      <c r="AL182" s="187"/>
      <c r="AM182" s="187"/>
      <c r="AN182" s="187"/>
      <c r="AO182" s="187"/>
      <c r="AP182" s="187"/>
      <c r="AQ182" s="187"/>
      <c r="AR182" s="187"/>
      <c r="AS182" s="187"/>
      <c r="AT182" s="187"/>
      <c r="AU182" s="187"/>
      <c r="AV182" s="187"/>
      <c r="AW182" s="187"/>
      <c r="AX182" s="187"/>
      <c r="AY182" s="187"/>
      <c r="AZ182" s="187"/>
      <c r="BA182" s="187"/>
      <c r="BB182" s="187"/>
      <c r="BC182" s="187"/>
      <c r="BD182" s="187"/>
      <c r="BE182" s="187"/>
    </row>
    <row r="183" spans="1:57" s="9" customFormat="1" ht="15.95" customHeight="1" collapsed="1">
      <c r="A183" s="187"/>
      <c r="B183" s="249"/>
      <c r="C183" s="178"/>
      <c r="D183" s="200"/>
      <c r="E183" s="200"/>
      <c r="F183" s="82"/>
      <c r="G183" s="74"/>
      <c r="H183" s="74"/>
      <c r="I183" s="74"/>
      <c r="J183" s="74"/>
      <c r="K183" s="74"/>
      <c r="L183" s="74"/>
      <c r="M183" s="74"/>
      <c r="N183" s="27"/>
      <c r="O183" s="74"/>
      <c r="P183" s="74"/>
      <c r="Q183" s="24"/>
      <c r="R183" s="83"/>
      <c r="S183" s="83"/>
      <c r="T183" s="83"/>
      <c r="U183" s="83"/>
      <c r="V183" s="83"/>
      <c r="W183" s="28">
        <f>SUM(W154:W182)</f>
        <v>0</v>
      </c>
      <c r="X183" s="187"/>
      <c r="Y183" s="207">
        <f>$Y$256*'Employee and project details'!O41</f>
        <v>0</v>
      </c>
      <c r="Z183" s="187"/>
      <c r="AA183" s="187"/>
      <c r="AB183" s="187"/>
      <c r="AC183" s="187"/>
      <c r="AD183" s="187"/>
      <c r="AE183" s="187"/>
      <c r="AF183" s="187"/>
      <c r="AG183" s="187"/>
      <c r="AH183" s="187"/>
      <c r="AI183" s="187"/>
      <c r="AJ183" s="187"/>
      <c r="AK183" s="187"/>
      <c r="AL183" s="187"/>
      <c r="AM183" s="187"/>
      <c r="AN183" s="187"/>
      <c r="AO183" s="187"/>
      <c r="AP183" s="187"/>
      <c r="AQ183" s="187"/>
      <c r="AR183" s="187"/>
      <c r="AS183" s="187"/>
      <c r="AT183" s="187"/>
      <c r="AU183" s="187"/>
      <c r="AV183" s="187"/>
      <c r="AW183" s="187"/>
      <c r="AX183" s="187"/>
      <c r="AY183" s="187"/>
      <c r="AZ183" s="187"/>
      <c r="BA183" s="187"/>
      <c r="BB183" s="187"/>
      <c r="BC183" s="187"/>
      <c r="BD183" s="187"/>
      <c r="BE183" s="187"/>
    </row>
    <row r="184" spans="1:57" s="9" customFormat="1" ht="15.75" collapsed="1">
      <c r="A184" s="187"/>
      <c r="B184" s="249"/>
      <c r="C184" s="178"/>
      <c r="D184" s="36" t="str">
        <f>'Employee and project details'!D43</f>
        <v>- Select EU funder -</v>
      </c>
      <c r="E184" s="200"/>
      <c r="F184" s="97">
        <f>'Employee and project details'!F43</f>
        <v>0</v>
      </c>
      <c r="G184" s="74"/>
      <c r="H184" s="97">
        <f>'Employee and project details'!H43</f>
        <v>0</v>
      </c>
      <c r="I184" s="74"/>
      <c r="J184" s="97">
        <f>'Employee and project details'!J43</f>
        <v>0</v>
      </c>
      <c r="K184" s="74"/>
      <c r="L184" s="97">
        <f>'Employee and project details'!L43</f>
        <v>0</v>
      </c>
      <c r="M184" s="74"/>
      <c r="N184" s="124"/>
      <c r="O184" s="74"/>
      <c r="P184" s="124" t="s">
        <v>146</v>
      </c>
      <c r="Q184" s="24"/>
      <c r="R184" s="123"/>
      <c r="S184" s="123"/>
      <c r="T184" s="123"/>
      <c r="U184" s="123"/>
      <c r="V184" s="123"/>
      <c r="W184" s="203">
        <f>SUM(R184:V184)</f>
        <v>0</v>
      </c>
      <c r="X184" s="187"/>
      <c r="Y184" s="207"/>
      <c r="Z184" s="187"/>
      <c r="AA184" s="187"/>
      <c r="AB184" s="187"/>
      <c r="AC184" s="187"/>
      <c r="AD184" s="187"/>
      <c r="AE184" s="187"/>
      <c r="AF184" s="187"/>
      <c r="AG184" s="187"/>
      <c r="AH184" s="187"/>
      <c r="AI184" s="187"/>
      <c r="AJ184" s="187"/>
      <c r="AK184" s="187"/>
      <c r="AL184" s="187"/>
      <c r="AM184" s="187"/>
      <c r="AN184" s="187"/>
      <c r="AO184" s="187"/>
      <c r="AP184" s="187"/>
      <c r="AQ184" s="187"/>
      <c r="AR184" s="187"/>
      <c r="AS184" s="187"/>
      <c r="AT184" s="187"/>
      <c r="AU184" s="187"/>
      <c r="AV184" s="187"/>
      <c r="AW184" s="187"/>
      <c r="AX184" s="187"/>
      <c r="AY184" s="187"/>
      <c r="AZ184" s="187"/>
      <c r="BA184" s="187"/>
      <c r="BB184" s="187"/>
      <c r="BC184" s="187"/>
      <c r="BD184" s="187"/>
      <c r="BE184" s="187"/>
    </row>
    <row r="185" spans="1:57" s="9" customFormat="1" ht="8.1" hidden="1" customHeight="1" outlineLevel="1">
      <c r="A185" s="187"/>
      <c r="B185" s="249"/>
      <c r="C185" s="178"/>
      <c r="D185" s="200"/>
      <c r="E185" s="200"/>
      <c r="F185" s="74"/>
      <c r="G185" s="74"/>
      <c r="H185" s="74"/>
      <c r="I185" s="74"/>
      <c r="J185" s="74"/>
      <c r="K185" s="74"/>
      <c r="L185" s="74"/>
      <c r="M185" s="74"/>
      <c r="N185" s="27"/>
      <c r="O185" s="74"/>
      <c r="P185" s="74"/>
      <c r="Q185" s="24"/>
      <c r="R185" s="83"/>
      <c r="S185" s="83"/>
      <c r="T185" s="83"/>
      <c r="U185" s="83"/>
      <c r="V185" s="83"/>
      <c r="W185" s="204"/>
      <c r="X185" s="187"/>
      <c r="Y185" s="207"/>
      <c r="Z185" s="187"/>
      <c r="AA185" s="187"/>
      <c r="AB185" s="187"/>
      <c r="AC185" s="187"/>
      <c r="AD185" s="187"/>
      <c r="AE185" s="187"/>
      <c r="AF185" s="187"/>
      <c r="AG185" s="187"/>
      <c r="AH185" s="187"/>
      <c r="AI185" s="187"/>
      <c r="AJ185" s="187"/>
      <c r="AK185" s="187"/>
      <c r="AL185" s="187"/>
      <c r="AM185" s="187"/>
      <c r="AN185" s="187"/>
      <c r="AO185" s="187"/>
      <c r="AP185" s="187"/>
      <c r="AQ185" s="187"/>
      <c r="AR185" s="187"/>
      <c r="AS185" s="187"/>
      <c r="AT185" s="187"/>
      <c r="AU185" s="187"/>
      <c r="AV185" s="187"/>
      <c r="AW185" s="187"/>
      <c r="AX185" s="187"/>
      <c r="AY185" s="187"/>
      <c r="AZ185" s="187"/>
      <c r="BA185" s="187"/>
      <c r="BB185" s="187"/>
      <c r="BC185" s="187"/>
      <c r="BD185" s="187"/>
      <c r="BE185" s="187"/>
    </row>
    <row r="186" spans="1:57" s="9" customFormat="1" ht="15.75" hidden="1" outlineLevel="1">
      <c r="A186" s="187"/>
      <c r="B186" s="249"/>
      <c r="C186" s="178"/>
      <c r="D186" s="200"/>
      <c r="E186" s="200"/>
      <c r="F186" s="74"/>
      <c r="G186" s="74"/>
      <c r="H186" s="74"/>
      <c r="I186" s="74"/>
      <c r="J186" s="74"/>
      <c r="K186" s="74"/>
      <c r="L186" s="74"/>
      <c r="M186" s="74"/>
      <c r="N186" s="124"/>
      <c r="O186" s="74"/>
      <c r="P186" s="124" t="s">
        <v>146</v>
      </c>
      <c r="Q186" s="24"/>
      <c r="R186" s="123"/>
      <c r="S186" s="123"/>
      <c r="T186" s="123"/>
      <c r="U186" s="123"/>
      <c r="V186" s="123"/>
      <c r="W186" s="203">
        <f t="shared" ref="W186" si="47">SUM(R186:V186)</f>
        <v>0</v>
      </c>
      <c r="X186" s="187"/>
      <c r="Y186" s="207"/>
      <c r="Z186" s="187"/>
      <c r="AA186" s="187"/>
      <c r="AB186" s="187"/>
      <c r="AC186" s="187"/>
      <c r="AD186" s="187"/>
      <c r="AE186" s="187"/>
      <c r="AF186" s="187"/>
      <c r="AG186" s="187"/>
      <c r="AH186" s="187"/>
      <c r="AI186" s="187"/>
      <c r="AJ186" s="187"/>
      <c r="AK186" s="187"/>
      <c r="AL186" s="187"/>
      <c r="AM186" s="187"/>
      <c r="AN186" s="187"/>
      <c r="AO186" s="187"/>
      <c r="AP186" s="187"/>
      <c r="AQ186" s="187"/>
      <c r="AR186" s="187"/>
      <c r="AS186" s="187"/>
      <c r="AT186" s="187"/>
      <c r="AU186" s="187"/>
      <c r="AV186" s="187"/>
      <c r="AW186" s="187"/>
      <c r="AX186" s="187"/>
      <c r="AY186" s="187"/>
      <c r="AZ186" s="187"/>
      <c r="BA186" s="187"/>
      <c r="BB186" s="187"/>
      <c r="BC186" s="187"/>
      <c r="BD186" s="187"/>
      <c r="BE186" s="187"/>
    </row>
    <row r="187" spans="1:57" s="9" customFormat="1" ht="8.1" hidden="1" customHeight="1" outlineLevel="1">
      <c r="A187" s="187"/>
      <c r="B187" s="249"/>
      <c r="C187" s="178"/>
      <c r="D187" s="200"/>
      <c r="E187" s="200"/>
      <c r="F187" s="74"/>
      <c r="G187" s="74"/>
      <c r="H187" s="74"/>
      <c r="I187" s="74"/>
      <c r="J187" s="74"/>
      <c r="K187" s="74"/>
      <c r="L187" s="74"/>
      <c r="M187" s="74"/>
      <c r="N187" s="27"/>
      <c r="O187" s="74"/>
      <c r="P187" s="74"/>
      <c r="Q187" s="24"/>
      <c r="R187" s="83"/>
      <c r="S187" s="83"/>
      <c r="T187" s="83"/>
      <c r="U187" s="83"/>
      <c r="V187" s="83"/>
      <c r="W187" s="204"/>
      <c r="X187" s="187"/>
      <c r="Y187" s="207"/>
      <c r="Z187" s="187"/>
      <c r="AA187" s="187"/>
      <c r="AB187" s="187"/>
      <c r="AC187" s="187"/>
      <c r="AD187" s="187"/>
      <c r="AE187" s="187"/>
      <c r="AF187" s="187"/>
      <c r="AG187" s="187"/>
      <c r="AH187" s="187"/>
      <c r="AI187" s="187"/>
      <c r="AJ187" s="187"/>
      <c r="AK187" s="187"/>
      <c r="AL187" s="187"/>
      <c r="AM187" s="187"/>
      <c r="AN187" s="187"/>
      <c r="AO187" s="187"/>
      <c r="AP187" s="187"/>
      <c r="AQ187" s="187"/>
      <c r="AR187" s="187"/>
      <c r="AS187" s="187"/>
      <c r="AT187" s="187"/>
      <c r="AU187" s="187"/>
      <c r="AV187" s="187"/>
      <c r="AW187" s="187"/>
      <c r="AX187" s="187"/>
      <c r="AY187" s="187"/>
      <c r="AZ187" s="187"/>
      <c r="BA187" s="187"/>
      <c r="BB187" s="187"/>
      <c r="BC187" s="187"/>
      <c r="BD187" s="187"/>
      <c r="BE187" s="187"/>
    </row>
    <row r="188" spans="1:57" s="9" customFormat="1" ht="15.75" hidden="1" outlineLevel="1">
      <c r="A188" s="187"/>
      <c r="B188" s="249"/>
      <c r="C188" s="178"/>
      <c r="D188" s="200"/>
      <c r="E188" s="200"/>
      <c r="F188" s="74"/>
      <c r="G188" s="74"/>
      <c r="H188" s="74"/>
      <c r="I188" s="74"/>
      <c r="J188" s="74"/>
      <c r="K188" s="74"/>
      <c r="L188" s="74"/>
      <c r="M188" s="74"/>
      <c r="N188" s="124"/>
      <c r="O188" s="74"/>
      <c r="P188" s="124" t="s">
        <v>146</v>
      </c>
      <c r="Q188" s="24"/>
      <c r="R188" s="123"/>
      <c r="S188" s="123"/>
      <c r="T188" s="123"/>
      <c r="U188" s="123"/>
      <c r="V188" s="123"/>
      <c r="W188" s="203">
        <f t="shared" ref="W188" si="48">SUM(R188:V188)</f>
        <v>0</v>
      </c>
      <c r="X188" s="187"/>
      <c r="Y188" s="207"/>
      <c r="Z188" s="187"/>
      <c r="AA188" s="187"/>
      <c r="AB188" s="187"/>
      <c r="AC188" s="187"/>
      <c r="AD188" s="187"/>
      <c r="AE188" s="187"/>
      <c r="AF188" s="187"/>
      <c r="AG188" s="187"/>
      <c r="AH188" s="187"/>
      <c r="AI188" s="187"/>
      <c r="AJ188" s="187"/>
      <c r="AK188" s="187"/>
      <c r="AL188" s="187"/>
      <c r="AM188" s="187"/>
      <c r="AN188" s="187"/>
      <c r="AO188" s="187"/>
      <c r="AP188" s="187"/>
      <c r="AQ188" s="187"/>
      <c r="AR188" s="187"/>
      <c r="AS188" s="187"/>
      <c r="AT188" s="187"/>
      <c r="AU188" s="187"/>
      <c r="AV188" s="187"/>
      <c r="AW188" s="187"/>
      <c r="AX188" s="187"/>
      <c r="AY188" s="187"/>
      <c r="AZ188" s="187"/>
      <c r="BA188" s="187"/>
      <c r="BB188" s="187"/>
      <c r="BC188" s="187"/>
      <c r="BD188" s="187"/>
      <c r="BE188" s="187"/>
    </row>
    <row r="189" spans="1:57" s="9" customFormat="1" ht="8.1" hidden="1" customHeight="1" outlineLevel="1">
      <c r="A189" s="187"/>
      <c r="B189" s="249"/>
      <c r="C189" s="178"/>
      <c r="D189" s="200"/>
      <c r="E189" s="200"/>
      <c r="F189" s="74"/>
      <c r="G189" s="74"/>
      <c r="H189" s="74"/>
      <c r="I189" s="74"/>
      <c r="J189" s="74"/>
      <c r="K189" s="74"/>
      <c r="L189" s="74"/>
      <c r="M189" s="74"/>
      <c r="N189" s="27"/>
      <c r="O189" s="74"/>
      <c r="P189" s="74"/>
      <c r="Q189" s="24"/>
      <c r="R189" s="83"/>
      <c r="S189" s="83"/>
      <c r="T189" s="83"/>
      <c r="U189" s="83"/>
      <c r="V189" s="83"/>
      <c r="W189" s="204"/>
      <c r="X189" s="187"/>
      <c r="Y189" s="207"/>
      <c r="Z189" s="187"/>
      <c r="AA189" s="187"/>
      <c r="AB189" s="187"/>
      <c r="AC189" s="187"/>
      <c r="AD189" s="187"/>
      <c r="AE189" s="187"/>
      <c r="AF189" s="187"/>
      <c r="AG189" s="187"/>
      <c r="AH189" s="187"/>
      <c r="AI189" s="187"/>
      <c r="AJ189" s="187"/>
      <c r="AK189" s="187"/>
      <c r="AL189" s="187"/>
      <c r="AM189" s="187"/>
      <c r="AN189" s="187"/>
      <c r="AO189" s="187"/>
      <c r="AP189" s="187"/>
      <c r="AQ189" s="187"/>
      <c r="AR189" s="187"/>
      <c r="AS189" s="187"/>
      <c r="AT189" s="187"/>
      <c r="AU189" s="187"/>
      <c r="AV189" s="187"/>
      <c r="AW189" s="187"/>
      <c r="AX189" s="187"/>
      <c r="AY189" s="187"/>
      <c r="AZ189" s="187"/>
      <c r="BA189" s="187"/>
      <c r="BB189" s="187"/>
      <c r="BC189" s="187"/>
      <c r="BD189" s="187"/>
      <c r="BE189" s="187"/>
    </row>
    <row r="190" spans="1:57" s="9" customFormat="1" ht="15.75" hidden="1" outlineLevel="1">
      <c r="A190" s="187"/>
      <c r="B190" s="249"/>
      <c r="C190" s="178"/>
      <c r="D190" s="200"/>
      <c r="E190" s="200"/>
      <c r="F190" s="74"/>
      <c r="G190" s="74"/>
      <c r="H190" s="74"/>
      <c r="I190" s="74"/>
      <c r="J190" s="74"/>
      <c r="K190" s="74"/>
      <c r="L190" s="74"/>
      <c r="M190" s="74"/>
      <c r="N190" s="124"/>
      <c r="O190" s="74"/>
      <c r="P190" s="124" t="s">
        <v>146</v>
      </c>
      <c r="Q190" s="24"/>
      <c r="R190" s="123"/>
      <c r="S190" s="123"/>
      <c r="T190" s="123"/>
      <c r="U190" s="123"/>
      <c r="V190" s="123"/>
      <c r="W190" s="203">
        <f t="shared" ref="W190" si="49">SUM(R190:V190)</f>
        <v>0</v>
      </c>
      <c r="X190" s="187"/>
      <c r="Y190" s="207"/>
      <c r="Z190" s="187"/>
      <c r="AA190" s="29"/>
      <c r="AB190" s="187"/>
      <c r="AC190" s="187"/>
      <c r="AD190" s="187"/>
      <c r="AE190" s="187"/>
      <c r="AF190" s="187"/>
      <c r="AG190" s="187"/>
      <c r="AH190" s="187"/>
      <c r="AI190" s="187"/>
      <c r="AJ190" s="187"/>
      <c r="AK190" s="187"/>
      <c r="AL190" s="187"/>
      <c r="AM190" s="187"/>
      <c r="AN190" s="187"/>
      <c r="AO190" s="187"/>
      <c r="AP190" s="187"/>
      <c r="AQ190" s="187"/>
      <c r="AR190" s="187"/>
      <c r="AS190" s="187"/>
      <c r="AT190" s="187"/>
      <c r="AU190" s="187"/>
      <c r="AV190" s="187"/>
      <c r="AW190" s="187"/>
      <c r="AX190" s="187"/>
      <c r="AY190" s="187"/>
      <c r="AZ190" s="187"/>
      <c r="BA190" s="187"/>
      <c r="BB190" s="187"/>
      <c r="BC190" s="187"/>
      <c r="BD190" s="187"/>
      <c r="BE190" s="187"/>
    </row>
    <row r="191" spans="1:57" s="9" customFormat="1" ht="8.1" hidden="1" customHeight="1" outlineLevel="1">
      <c r="A191" s="187"/>
      <c r="B191" s="249"/>
      <c r="C191" s="178"/>
      <c r="D191" s="200"/>
      <c r="E191" s="200"/>
      <c r="F191" s="74"/>
      <c r="G191" s="74"/>
      <c r="H191" s="74"/>
      <c r="I191" s="74"/>
      <c r="J191" s="74"/>
      <c r="K191" s="74"/>
      <c r="L191" s="74"/>
      <c r="M191" s="74"/>
      <c r="N191" s="27"/>
      <c r="O191" s="74"/>
      <c r="P191" s="74"/>
      <c r="Q191" s="24"/>
      <c r="R191" s="83"/>
      <c r="S191" s="83"/>
      <c r="T191" s="83"/>
      <c r="U191" s="83"/>
      <c r="V191" s="83"/>
      <c r="W191" s="204"/>
      <c r="X191" s="187"/>
      <c r="Y191" s="207"/>
      <c r="Z191" s="187"/>
      <c r="AA191" s="187"/>
      <c r="AB191" s="187"/>
      <c r="AC191" s="187"/>
      <c r="AD191" s="187"/>
      <c r="AE191" s="187"/>
      <c r="AF191" s="187"/>
      <c r="AG191" s="187"/>
      <c r="AH191" s="187"/>
      <c r="AI191" s="187"/>
      <c r="AJ191" s="187"/>
      <c r="AK191" s="187"/>
      <c r="AL191" s="187"/>
      <c r="AM191" s="187"/>
      <c r="AN191" s="187"/>
      <c r="AO191" s="187"/>
      <c r="AP191" s="187"/>
      <c r="AQ191" s="187"/>
      <c r="AR191" s="187"/>
      <c r="AS191" s="187"/>
      <c r="AT191" s="187"/>
      <c r="AU191" s="187"/>
      <c r="AV191" s="187"/>
      <c r="AW191" s="187"/>
      <c r="AX191" s="187"/>
      <c r="AY191" s="187"/>
      <c r="AZ191" s="187"/>
      <c r="BA191" s="187"/>
      <c r="BB191" s="187"/>
      <c r="BC191" s="187"/>
      <c r="BD191" s="187"/>
      <c r="BE191" s="187"/>
    </row>
    <row r="192" spans="1:57" s="9" customFormat="1" ht="15.75" hidden="1" outlineLevel="1">
      <c r="A192" s="187"/>
      <c r="B192" s="249"/>
      <c r="C192" s="178"/>
      <c r="D192" s="200"/>
      <c r="E192" s="200"/>
      <c r="F192" s="74"/>
      <c r="G192" s="74"/>
      <c r="H192" s="74"/>
      <c r="I192" s="74"/>
      <c r="J192" s="74"/>
      <c r="K192" s="74"/>
      <c r="L192" s="74"/>
      <c r="M192" s="74"/>
      <c r="N192" s="124"/>
      <c r="O192" s="74"/>
      <c r="P192" s="124" t="s">
        <v>146</v>
      </c>
      <c r="Q192" s="24"/>
      <c r="R192" s="123"/>
      <c r="S192" s="123"/>
      <c r="T192" s="123"/>
      <c r="U192" s="123"/>
      <c r="V192" s="123"/>
      <c r="W192" s="203">
        <f t="shared" ref="W192" si="50">SUM(R192:V192)</f>
        <v>0</v>
      </c>
      <c r="X192" s="187"/>
      <c r="Y192" s="207"/>
      <c r="Z192" s="187"/>
      <c r="AA192" s="29"/>
      <c r="AB192" s="187"/>
      <c r="AC192" s="187"/>
      <c r="AD192" s="187"/>
      <c r="AE192" s="187"/>
      <c r="AF192" s="187"/>
      <c r="AG192" s="187"/>
      <c r="AH192" s="187"/>
      <c r="AI192" s="187"/>
      <c r="AJ192" s="187"/>
      <c r="AK192" s="187"/>
      <c r="AL192" s="187"/>
      <c r="AM192" s="187"/>
      <c r="AN192" s="187"/>
      <c r="AO192" s="187"/>
      <c r="AP192" s="187"/>
      <c r="AQ192" s="187"/>
      <c r="AR192" s="187"/>
      <c r="AS192" s="187"/>
      <c r="AT192" s="187"/>
      <c r="AU192" s="187"/>
      <c r="AV192" s="187"/>
      <c r="AW192" s="187"/>
      <c r="AX192" s="187"/>
      <c r="AY192" s="187"/>
      <c r="AZ192" s="187"/>
      <c r="BA192" s="187"/>
      <c r="BB192" s="187"/>
      <c r="BC192" s="187"/>
      <c r="BD192" s="187"/>
      <c r="BE192" s="187"/>
    </row>
    <row r="193" spans="1:57" s="9" customFormat="1" ht="8.1" hidden="1" customHeight="1" outlineLevel="1">
      <c r="A193" s="187" t="s">
        <v>147</v>
      </c>
      <c r="B193" s="249"/>
      <c r="C193" s="178"/>
      <c r="D193" s="200"/>
      <c r="E193" s="200"/>
      <c r="F193" s="74"/>
      <c r="G193" s="74"/>
      <c r="H193" s="74"/>
      <c r="I193" s="74"/>
      <c r="J193" s="74"/>
      <c r="K193" s="74"/>
      <c r="L193" s="74"/>
      <c r="M193" s="74"/>
      <c r="N193" s="27"/>
      <c r="O193" s="74"/>
      <c r="P193" s="74"/>
      <c r="Q193" s="24"/>
      <c r="R193" s="83"/>
      <c r="S193" s="83"/>
      <c r="T193" s="83"/>
      <c r="U193" s="83"/>
      <c r="V193" s="83"/>
      <c r="W193" s="204"/>
      <c r="X193" s="187"/>
      <c r="Y193" s="207"/>
      <c r="Z193" s="187"/>
      <c r="AA193" s="187"/>
      <c r="AB193" s="187"/>
      <c r="AC193" s="187"/>
      <c r="AD193" s="187"/>
      <c r="AE193" s="187"/>
      <c r="AF193" s="187"/>
      <c r="AG193" s="187"/>
      <c r="AH193" s="187"/>
      <c r="AI193" s="187"/>
      <c r="AJ193" s="187"/>
      <c r="AK193" s="187"/>
      <c r="AL193" s="187"/>
      <c r="AM193" s="187"/>
      <c r="AN193" s="187"/>
      <c r="AO193" s="187"/>
      <c r="AP193" s="187"/>
      <c r="AQ193" s="187"/>
      <c r="AR193" s="187"/>
      <c r="AS193" s="187"/>
      <c r="AT193" s="187"/>
      <c r="AU193" s="187"/>
      <c r="AV193" s="187"/>
      <c r="AW193" s="187"/>
      <c r="AX193" s="187"/>
      <c r="AY193" s="187"/>
      <c r="AZ193" s="187"/>
      <c r="BA193" s="187"/>
      <c r="BB193" s="187"/>
      <c r="BC193" s="187"/>
      <c r="BD193" s="187"/>
      <c r="BE193" s="187"/>
    </row>
    <row r="194" spans="1:57" s="9" customFormat="1" ht="15.75" hidden="1" outlineLevel="1">
      <c r="A194" s="187"/>
      <c r="B194" s="249"/>
      <c r="C194" s="178"/>
      <c r="D194" s="200"/>
      <c r="E194" s="200"/>
      <c r="F194" s="74"/>
      <c r="G194" s="74"/>
      <c r="H194" s="74"/>
      <c r="I194" s="74"/>
      <c r="J194" s="74"/>
      <c r="K194" s="74"/>
      <c r="L194" s="74"/>
      <c r="M194" s="74"/>
      <c r="N194" s="124"/>
      <c r="O194" s="74"/>
      <c r="P194" s="124" t="s">
        <v>146</v>
      </c>
      <c r="Q194" s="24"/>
      <c r="R194" s="123"/>
      <c r="S194" s="123"/>
      <c r="T194" s="123"/>
      <c r="U194" s="123"/>
      <c r="V194" s="123"/>
      <c r="W194" s="203">
        <f t="shared" ref="W194" si="51">SUM(R194:V194)</f>
        <v>0</v>
      </c>
      <c r="X194" s="187"/>
      <c r="Y194" s="207"/>
      <c r="Z194" s="187"/>
      <c r="AA194" s="187"/>
      <c r="AB194" s="187"/>
      <c r="AC194" s="187"/>
      <c r="AD194" s="187"/>
      <c r="AE194" s="187"/>
      <c r="AF194" s="187"/>
      <c r="AG194" s="187"/>
      <c r="AH194" s="187"/>
      <c r="AI194" s="187"/>
      <c r="AJ194" s="187"/>
      <c r="AK194" s="187"/>
      <c r="AL194" s="187"/>
      <c r="AM194" s="187"/>
      <c r="AN194" s="187"/>
      <c r="AO194" s="187"/>
      <c r="AP194" s="187"/>
      <c r="AQ194" s="187"/>
      <c r="AR194" s="187"/>
      <c r="AS194" s="187"/>
      <c r="AT194" s="187"/>
      <c r="AU194" s="187"/>
      <c r="AV194" s="187"/>
      <c r="AW194" s="187"/>
      <c r="AX194" s="187"/>
      <c r="AY194" s="187"/>
      <c r="AZ194" s="187"/>
      <c r="BA194" s="187"/>
      <c r="BB194" s="187"/>
      <c r="BC194" s="187"/>
      <c r="BD194" s="187"/>
      <c r="BE194" s="187"/>
    </row>
    <row r="195" spans="1:57" s="9" customFormat="1" ht="8.1" hidden="1" customHeight="1" outlineLevel="1">
      <c r="A195" s="187"/>
      <c r="B195" s="249"/>
      <c r="C195" s="178"/>
      <c r="D195" s="200"/>
      <c r="E195" s="200"/>
      <c r="F195" s="74"/>
      <c r="G195" s="74"/>
      <c r="H195" s="74"/>
      <c r="I195" s="74"/>
      <c r="J195" s="74"/>
      <c r="K195" s="74"/>
      <c r="L195" s="74"/>
      <c r="M195" s="74"/>
      <c r="N195" s="27"/>
      <c r="O195" s="74"/>
      <c r="P195" s="74"/>
      <c r="Q195" s="24"/>
      <c r="R195" s="83"/>
      <c r="S195" s="83"/>
      <c r="T195" s="83"/>
      <c r="U195" s="83"/>
      <c r="V195" s="83"/>
      <c r="W195" s="204"/>
      <c r="X195" s="187"/>
      <c r="Y195" s="207"/>
      <c r="Z195" s="187"/>
      <c r="AA195" s="187"/>
      <c r="AB195" s="187"/>
      <c r="AC195" s="187"/>
      <c r="AD195" s="187"/>
      <c r="AE195" s="187"/>
      <c r="AF195" s="187"/>
      <c r="AG195" s="187"/>
      <c r="AH195" s="187"/>
      <c r="AI195" s="187"/>
      <c r="AJ195" s="187"/>
      <c r="AK195" s="187"/>
      <c r="AL195" s="187"/>
      <c r="AM195" s="187"/>
      <c r="AN195" s="187"/>
      <c r="AO195" s="187"/>
      <c r="AP195" s="187"/>
      <c r="AQ195" s="187"/>
      <c r="AR195" s="187"/>
      <c r="AS195" s="187"/>
      <c r="AT195" s="187"/>
      <c r="AU195" s="187"/>
      <c r="AV195" s="187"/>
      <c r="AW195" s="187"/>
      <c r="AX195" s="187"/>
      <c r="AY195" s="187"/>
      <c r="AZ195" s="187"/>
      <c r="BA195" s="187"/>
      <c r="BB195" s="187"/>
      <c r="BC195" s="187"/>
      <c r="BD195" s="187"/>
      <c r="BE195" s="187"/>
    </row>
    <row r="196" spans="1:57" s="9" customFormat="1" ht="15.75" hidden="1" outlineLevel="1">
      <c r="A196" s="187"/>
      <c r="B196" s="249"/>
      <c r="C196" s="178"/>
      <c r="D196" s="200"/>
      <c r="E196" s="200"/>
      <c r="F196" s="74"/>
      <c r="G196" s="74"/>
      <c r="H196" s="74"/>
      <c r="I196" s="74"/>
      <c r="J196" s="74"/>
      <c r="K196" s="74"/>
      <c r="L196" s="74"/>
      <c r="M196" s="74"/>
      <c r="N196" s="124"/>
      <c r="O196" s="74"/>
      <c r="P196" s="124" t="s">
        <v>146</v>
      </c>
      <c r="Q196" s="24"/>
      <c r="R196" s="123"/>
      <c r="S196" s="123"/>
      <c r="T196" s="123"/>
      <c r="U196" s="123"/>
      <c r="V196" s="123"/>
      <c r="W196" s="203">
        <f t="shared" ref="W196" si="52">SUM(R196:V196)</f>
        <v>0</v>
      </c>
      <c r="X196" s="187"/>
      <c r="Y196" s="207"/>
      <c r="Z196" s="187"/>
      <c r="AA196" s="29"/>
      <c r="AB196" s="187"/>
      <c r="AC196" s="187"/>
      <c r="AD196" s="187"/>
      <c r="AE196" s="187"/>
      <c r="AF196" s="187"/>
      <c r="AG196" s="187"/>
      <c r="AH196" s="187"/>
      <c r="AI196" s="187"/>
      <c r="AJ196" s="187"/>
      <c r="AK196" s="187"/>
      <c r="AL196" s="187"/>
      <c r="AM196" s="187"/>
      <c r="AN196" s="187"/>
      <c r="AO196" s="187"/>
      <c r="AP196" s="187"/>
      <c r="AQ196" s="187"/>
      <c r="AR196" s="187"/>
      <c r="AS196" s="187"/>
      <c r="AT196" s="187"/>
      <c r="AU196" s="187"/>
      <c r="AV196" s="187"/>
      <c r="AW196" s="187"/>
      <c r="AX196" s="187"/>
      <c r="AY196" s="187"/>
      <c r="AZ196" s="187"/>
      <c r="BA196" s="187"/>
      <c r="BB196" s="187"/>
      <c r="BC196" s="187"/>
      <c r="BD196" s="187"/>
      <c r="BE196" s="187"/>
    </row>
    <row r="197" spans="1:57" s="9" customFormat="1" ht="8.1" hidden="1" customHeight="1" outlineLevel="1">
      <c r="A197" s="187"/>
      <c r="B197" s="249"/>
      <c r="C197" s="178"/>
      <c r="D197" s="200"/>
      <c r="E197" s="200"/>
      <c r="F197" s="74"/>
      <c r="G197" s="74"/>
      <c r="H197" s="74"/>
      <c r="I197" s="74"/>
      <c r="J197" s="74"/>
      <c r="K197" s="74"/>
      <c r="L197" s="74"/>
      <c r="M197" s="74"/>
      <c r="N197" s="27"/>
      <c r="O197" s="74"/>
      <c r="P197" s="74"/>
      <c r="Q197" s="24"/>
      <c r="R197" s="83"/>
      <c r="S197" s="83"/>
      <c r="T197" s="83"/>
      <c r="U197" s="83"/>
      <c r="V197" s="83"/>
      <c r="W197" s="204"/>
      <c r="X197" s="187"/>
      <c r="Y197" s="207"/>
      <c r="Z197" s="187"/>
      <c r="AA197" s="187"/>
      <c r="AB197" s="187"/>
      <c r="AC197" s="187"/>
      <c r="AD197" s="187"/>
      <c r="AE197" s="187"/>
      <c r="AF197" s="187"/>
      <c r="AG197" s="187"/>
      <c r="AH197" s="187"/>
      <c r="AI197" s="187"/>
      <c r="AJ197" s="187"/>
      <c r="AK197" s="187"/>
      <c r="AL197" s="187"/>
      <c r="AM197" s="187"/>
      <c r="AN197" s="187"/>
      <c r="AO197" s="187"/>
      <c r="AP197" s="187"/>
      <c r="AQ197" s="187"/>
      <c r="AR197" s="187"/>
      <c r="AS197" s="187"/>
      <c r="AT197" s="187"/>
      <c r="AU197" s="187"/>
      <c r="AV197" s="187"/>
      <c r="AW197" s="187"/>
      <c r="AX197" s="187"/>
      <c r="AY197" s="187"/>
      <c r="AZ197" s="187"/>
      <c r="BA197" s="187"/>
      <c r="BB197" s="187"/>
      <c r="BC197" s="187"/>
      <c r="BD197" s="187"/>
      <c r="BE197" s="187"/>
    </row>
    <row r="198" spans="1:57" s="9" customFormat="1" ht="15.75" hidden="1" outlineLevel="1">
      <c r="A198" s="187"/>
      <c r="B198" s="249"/>
      <c r="C198" s="178"/>
      <c r="D198" s="200"/>
      <c r="E198" s="200"/>
      <c r="F198" s="74"/>
      <c r="G198" s="74"/>
      <c r="H198" s="74"/>
      <c r="I198" s="74"/>
      <c r="J198" s="74"/>
      <c r="K198" s="74"/>
      <c r="L198" s="74"/>
      <c r="M198" s="74"/>
      <c r="N198" s="124"/>
      <c r="O198" s="74"/>
      <c r="P198" s="124" t="s">
        <v>146</v>
      </c>
      <c r="Q198" s="24"/>
      <c r="R198" s="123"/>
      <c r="S198" s="123"/>
      <c r="T198" s="123"/>
      <c r="U198" s="123"/>
      <c r="V198" s="123"/>
      <c r="W198" s="203">
        <f t="shared" ref="W198" si="53">SUM(R198:V198)</f>
        <v>0</v>
      </c>
      <c r="X198" s="187"/>
      <c r="Y198" s="207"/>
      <c r="Z198" s="187"/>
      <c r="AA198" s="29"/>
      <c r="AB198" s="187"/>
      <c r="AC198" s="187"/>
      <c r="AD198" s="187"/>
      <c r="AE198" s="187"/>
      <c r="AF198" s="187"/>
      <c r="AG198" s="187"/>
      <c r="AH198" s="187"/>
      <c r="AI198" s="187"/>
      <c r="AJ198" s="187"/>
      <c r="AK198" s="187"/>
      <c r="AL198" s="187"/>
      <c r="AM198" s="187"/>
      <c r="AN198" s="187"/>
      <c r="AO198" s="187"/>
      <c r="AP198" s="187"/>
      <c r="AQ198" s="187"/>
      <c r="AR198" s="187"/>
      <c r="AS198" s="187"/>
      <c r="AT198" s="187"/>
      <c r="AU198" s="187"/>
      <c r="AV198" s="187"/>
      <c r="AW198" s="187"/>
      <c r="AX198" s="187"/>
      <c r="AY198" s="187"/>
      <c r="AZ198" s="187"/>
      <c r="BA198" s="187"/>
      <c r="BB198" s="187"/>
      <c r="BC198" s="187"/>
      <c r="BD198" s="187"/>
      <c r="BE198" s="187"/>
    </row>
    <row r="199" spans="1:57" s="9" customFormat="1" ht="8.1" hidden="1" customHeight="1" outlineLevel="1">
      <c r="A199" s="187"/>
      <c r="B199" s="249"/>
      <c r="C199" s="178"/>
      <c r="D199" s="200"/>
      <c r="E199" s="200"/>
      <c r="F199" s="74"/>
      <c r="G199" s="74"/>
      <c r="H199" s="74"/>
      <c r="I199" s="74"/>
      <c r="J199" s="74"/>
      <c r="K199" s="74"/>
      <c r="L199" s="74"/>
      <c r="M199" s="74"/>
      <c r="N199" s="27"/>
      <c r="O199" s="74"/>
      <c r="P199" s="74"/>
      <c r="Q199" s="24"/>
      <c r="R199" s="83"/>
      <c r="S199" s="83"/>
      <c r="T199" s="83"/>
      <c r="U199" s="83"/>
      <c r="V199" s="83"/>
      <c r="W199" s="204"/>
      <c r="X199" s="187"/>
      <c r="Y199" s="207"/>
      <c r="Z199" s="187"/>
      <c r="AA199" s="187"/>
      <c r="AB199" s="187"/>
      <c r="AC199" s="187"/>
      <c r="AD199" s="187"/>
      <c r="AE199" s="187"/>
      <c r="AF199" s="187"/>
      <c r="AG199" s="187"/>
      <c r="AH199" s="187"/>
      <c r="AI199" s="187"/>
      <c r="AJ199" s="187"/>
      <c r="AK199" s="187"/>
      <c r="AL199" s="187"/>
      <c r="AM199" s="187"/>
      <c r="AN199" s="187"/>
      <c r="AO199" s="187"/>
      <c r="AP199" s="187"/>
      <c r="AQ199" s="187"/>
      <c r="AR199" s="187"/>
      <c r="AS199" s="187"/>
      <c r="AT199" s="187"/>
      <c r="AU199" s="187"/>
      <c r="AV199" s="187"/>
      <c r="AW199" s="187"/>
      <c r="AX199" s="187"/>
      <c r="AY199" s="187"/>
      <c r="AZ199" s="187"/>
      <c r="BA199" s="187"/>
      <c r="BB199" s="187"/>
      <c r="BC199" s="187"/>
      <c r="BD199" s="187"/>
      <c r="BE199" s="187"/>
    </row>
    <row r="200" spans="1:57" s="9" customFormat="1" ht="15.75" hidden="1" outlineLevel="1">
      <c r="A200" s="187"/>
      <c r="B200" s="249"/>
      <c r="C200" s="178"/>
      <c r="D200" s="200"/>
      <c r="E200" s="200"/>
      <c r="F200" s="74"/>
      <c r="G200" s="74"/>
      <c r="H200" s="74"/>
      <c r="I200" s="74"/>
      <c r="J200" s="74"/>
      <c r="K200" s="74"/>
      <c r="L200" s="74"/>
      <c r="M200" s="74"/>
      <c r="N200" s="124"/>
      <c r="O200" s="74"/>
      <c r="P200" s="124" t="s">
        <v>146</v>
      </c>
      <c r="Q200" s="24"/>
      <c r="R200" s="123"/>
      <c r="S200" s="123"/>
      <c r="T200" s="123"/>
      <c r="U200" s="123"/>
      <c r="V200" s="123"/>
      <c r="W200" s="203">
        <f t="shared" ref="W200" si="54">SUM(R200:V200)</f>
        <v>0</v>
      </c>
      <c r="X200" s="187"/>
      <c r="Y200" s="207"/>
      <c r="Z200" s="187"/>
      <c r="AA200" s="29"/>
      <c r="AB200" s="187"/>
      <c r="AC200" s="187"/>
      <c r="AD200" s="187"/>
      <c r="AE200" s="187"/>
      <c r="AF200" s="187"/>
      <c r="AG200" s="187"/>
      <c r="AH200" s="187"/>
      <c r="AI200" s="187"/>
      <c r="AJ200" s="187"/>
      <c r="AK200" s="187"/>
      <c r="AL200" s="187"/>
      <c r="AM200" s="187"/>
      <c r="AN200" s="187"/>
      <c r="AO200" s="187"/>
      <c r="AP200" s="187"/>
      <c r="AQ200" s="187"/>
      <c r="AR200" s="187"/>
      <c r="AS200" s="187"/>
      <c r="AT200" s="187"/>
      <c r="AU200" s="187"/>
      <c r="AV200" s="187"/>
      <c r="AW200" s="187"/>
      <c r="AX200" s="187"/>
      <c r="AY200" s="187"/>
      <c r="AZ200" s="187"/>
      <c r="BA200" s="187"/>
      <c r="BB200" s="187"/>
      <c r="BC200" s="187"/>
      <c r="BD200" s="187"/>
      <c r="BE200" s="187"/>
    </row>
    <row r="201" spans="1:57" s="9" customFormat="1" ht="8.1" hidden="1" customHeight="1" outlineLevel="1">
      <c r="A201" s="187"/>
      <c r="B201" s="249"/>
      <c r="C201" s="178"/>
      <c r="D201" s="200"/>
      <c r="E201" s="200"/>
      <c r="F201" s="74"/>
      <c r="G201" s="74"/>
      <c r="H201" s="74"/>
      <c r="I201" s="74"/>
      <c r="J201" s="74"/>
      <c r="K201" s="74"/>
      <c r="L201" s="74"/>
      <c r="M201" s="74"/>
      <c r="N201" s="27"/>
      <c r="O201" s="74"/>
      <c r="P201" s="74"/>
      <c r="Q201" s="24"/>
      <c r="R201" s="83"/>
      <c r="S201" s="83"/>
      <c r="T201" s="83"/>
      <c r="U201" s="83"/>
      <c r="V201" s="83"/>
      <c r="W201" s="204"/>
      <c r="X201" s="187"/>
      <c r="Y201" s="207"/>
      <c r="Z201" s="187"/>
      <c r="AA201" s="187"/>
      <c r="AB201" s="187"/>
      <c r="AC201" s="187"/>
      <c r="AD201" s="187"/>
      <c r="AE201" s="187"/>
      <c r="AF201" s="187"/>
      <c r="AG201" s="187"/>
      <c r="AH201" s="187"/>
      <c r="AI201" s="187"/>
      <c r="AJ201" s="187"/>
      <c r="AK201" s="187"/>
      <c r="AL201" s="187"/>
      <c r="AM201" s="187"/>
      <c r="AN201" s="187"/>
      <c r="AO201" s="187"/>
      <c r="AP201" s="187"/>
      <c r="AQ201" s="187"/>
      <c r="AR201" s="187"/>
      <c r="AS201" s="187"/>
      <c r="AT201" s="187"/>
      <c r="AU201" s="187"/>
      <c r="AV201" s="187"/>
      <c r="AW201" s="187"/>
      <c r="AX201" s="187"/>
      <c r="AY201" s="187"/>
      <c r="AZ201" s="187"/>
      <c r="BA201" s="187"/>
      <c r="BB201" s="187"/>
      <c r="BC201" s="187"/>
      <c r="BD201" s="187"/>
      <c r="BE201" s="187"/>
    </row>
    <row r="202" spans="1:57" s="9" customFormat="1" ht="15.75" hidden="1" outlineLevel="1">
      <c r="A202" s="187"/>
      <c r="B202" s="249"/>
      <c r="C202" s="178"/>
      <c r="D202" s="200"/>
      <c r="E202" s="200"/>
      <c r="F202" s="74"/>
      <c r="G202" s="74"/>
      <c r="H202" s="74"/>
      <c r="I202" s="74"/>
      <c r="J202" s="74"/>
      <c r="K202" s="74"/>
      <c r="L202" s="74"/>
      <c r="M202" s="74"/>
      <c r="N202" s="124"/>
      <c r="O202" s="74"/>
      <c r="P202" s="124" t="s">
        <v>146</v>
      </c>
      <c r="Q202" s="24"/>
      <c r="R202" s="123"/>
      <c r="S202" s="123"/>
      <c r="T202" s="123"/>
      <c r="U202" s="123"/>
      <c r="V202" s="123"/>
      <c r="W202" s="203">
        <f t="shared" ref="W202" si="55">SUM(R202:V202)</f>
        <v>0</v>
      </c>
      <c r="X202" s="187"/>
      <c r="Y202" s="207"/>
      <c r="Z202" s="187"/>
      <c r="AA202" s="29"/>
      <c r="AB202" s="187"/>
      <c r="AC202" s="187"/>
      <c r="AD202" s="187"/>
      <c r="AE202" s="187"/>
      <c r="AF202" s="187"/>
      <c r="AG202" s="187"/>
      <c r="AH202" s="187"/>
      <c r="AI202" s="187"/>
      <c r="AJ202" s="187"/>
      <c r="AK202" s="187"/>
      <c r="AL202" s="187"/>
      <c r="AM202" s="187"/>
      <c r="AN202" s="187"/>
      <c r="AO202" s="187"/>
      <c r="AP202" s="187"/>
      <c r="AQ202" s="187"/>
      <c r="AR202" s="187"/>
      <c r="AS202" s="187"/>
      <c r="AT202" s="187"/>
      <c r="AU202" s="187"/>
      <c r="AV202" s="187"/>
      <c r="AW202" s="187"/>
      <c r="AX202" s="187"/>
      <c r="AY202" s="187"/>
      <c r="AZ202" s="187"/>
      <c r="BA202" s="187"/>
      <c r="BB202" s="187"/>
      <c r="BC202" s="187"/>
      <c r="BD202" s="187"/>
      <c r="BE202" s="187"/>
    </row>
    <row r="203" spans="1:57" s="9" customFormat="1" ht="8.1" hidden="1" customHeight="1" outlineLevel="1">
      <c r="A203" s="187"/>
      <c r="B203" s="249"/>
      <c r="C203" s="178"/>
      <c r="D203" s="200"/>
      <c r="E203" s="200"/>
      <c r="F203" s="74"/>
      <c r="G203" s="74"/>
      <c r="H203" s="74"/>
      <c r="I203" s="74"/>
      <c r="J203" s="74"/>
      <c r="K203" s="74"/>
      <c r="L203" s="74"/>
      <c r="M203" s="74"/>
      <c r="N203" s="27"/>
      <c r="O203" s="74"/>
      <c r="P203" s="74"/>
      <c r="Q203" s="24"/>
      <c r="R203" s="83"/>
      <c r="S203" s="83"/>
      <c r="T203" s="83"/>
      <c r="U203" s="83"/>
      <c r="V203" s="83"/>
      <c r="W203" s="204"/>
      <c r="X203" s="187"/>
      <c r="Y203" s="207"/>
      <c r="Z203" s="187"/>
      <c r="AA203" s="187"/>
      <c r="AB203" s="187"/>
      <c r="AC203" s="187"/>
      <c r="AD203" s="187"/>
      <c r="AE203" s="187"/>
      <c r="AF203" s="187"/>
      <c r="AG203" s="187"/>
      <c r="AH203" s="187"/>
      <c r="AI203" s="187"/>
      <c r="AJ203" s="187"/>
      <c r="AK203" s="187"/>
      <c r="AL203" s="187"/>
      <c r="AM203" s="187"/>
      <c r="AN203" s="187"/>
      <c r="AO203" s="187"/>
      <c r="AP203" s="187"/>
      <c r="AQ203" s="187"/>
      <c r="AR203" s="187"/>
      <c r="AS203" s="187"/>
      <c r="AT203" s="187"/>
      <c r="AU203" s="187"/>
      <c r="AV203" s="187"/>
      <c r="AW203" s="187"/>
      <c r="AX203" s="187"/>
      <c r="AY203" s="187"/>
      <c r="AZ203" s="187"/>
      <c r="BA203" s="187"/>
      <c r="BB203" s="187"/>
      <c r="BC203" s="187"/>
      <c r="BD203" s="187"/>
      <c r="BE203" s="187"/>
    </row>
    <row r="204" spans="1:57" s="9" customFormat="1" ht="15.75" hidden="1" outlineLevel="1">
      <c r="A204" s="187"/>
      <c r="B204" s="249"/>
      <c r="C204" s="178"/>
      <c r="D204" s="200"/>
      <c r="E204" s="200"/>
      <c r="F204" s="74"/>
      <c r="G204" s="74"/>
      <c r="H204" s="74"/>
      <c r="I204" s="74"/>
      <c r="J204" s="74"/>
      <c r="K204" s="74"/>
      <c r="L204" s="74"/>
      <c r="M204" s="74"/>
      <c r="N204" s="124"/>
      <c r="O204" s="74"/>
      <c r="P204" s="124" t="s">
        <v>146</v>
      </c>
      <c r="Q204" s="24"/>
      <c r="R204" s="123"/>
      <c r="S204" s="123"/>
      <c r="T204" s="123"/>
      <c r="U204" s="123"/>
      <c r="V204" s="123"/>
      <c r="W204" s="203">
        <f t="shared" ref="W204" si="56">SUM(R204:V204)</f>
        <v>0</v>
      </c>
      <c r="X204" s="187"/>
      <c r="Y204" s="207"/>
      <c r="Z204" s="187"/>
      <c r="AA204" s="29"/>
      <c r="AB204" s="187"/>
      <c r="AC204" s="187"/>
      <c r="AD204" s="187"/>
      <c r="AE204" s="187"/>
      <c r="AF204" s="187"/>
      <c r="AG204" s="187"/>
      <c r="AH204" s="187"/>
      <c r="AI204" s="187"/>
      <c r="AJ204" s="187"/>
      <c r="AK204" s="187"/>
      <c r="AL204" s="187"/>
      <c r="AM204" s="187"/>
      <c r="AN204" s="187"/>
      <c r="AO204" s="187"/>
      <c r="AP204" s="187"/>
      <c r="AQ204" s="187"/>
      <c r="AR204" s="187"/>
      <c r="AS204" s="187"/>
      <c r="AT204" s="187"/>
      <c r="AU204" s="187"/>
      <c r="AV204" s="187"/>
      <c r="AW204" s="187"/>
      <c r="AX204" s="187"/>
      <c r="AY204" s="187"/>
      <c r="AZ204" s="187"/>
      <c r="BA204" s="187"/>
      <c r="BB204" s="187"/>
      <c r="BC204" s="187"/>
      <c r="BD204" s="187"/>
      <c r="BE204" s="187"/>
    </row>
    <row r="205" spans="1:57" s="9" customFormat="1" ht="8.1" hidden="1" customHeight="1" outlineLevel="1">
      <c r="A205" s="187"/>
      <c r="B205" s="249"/>
      <c r="C205" s="178"/>
      <c r="D205" s="200"/>
      <c r="E205" s="200"/>
      <c r="F205" s="74"/>
      <c r="G205" s="74"/>
      <c r="H205" s="74"/>
      <c r="I205" s="74"/>
      <c r="J205" s="74"/>
      <c r="K205" s="74"/>
      <c r="L205" s="74"/>
      <c r="M205" s="74"/>
      <c r="N205" s="27"/>
      <c r="O205" s="74"/>
      <c r="P205" s="74"/>
      <c r="Q205" s="24"/>
      <c r="R205" s="83"/>
      <c r="S205" s="83"/>
      <c r="T205" s="83"/>
      <c r="U205" s="83"/>
      <c r="V205" s="83"/>
      <c r="W205" s="204"/>
      <c r="X205" s="187"/>
      <c r="Y205" s="207"/>
      <c r="Z205" s="187"/>
      <c r="AA205" s="187"/>
      <c r="AB205" s="187"/>
      <c r="AC205" s="187"/>
      <c r="AD205" s="187"/>
      <c r="AE205" s="187"/>
      <c r="AF205" s="187"/>
      <c r="AG205" s="187"/>
      <c r="AH205" s="187"/>
      <c r="AI205" s="187"/>
      <c r="AJ205" s="187"/>
      <c r="AK205" s="187"/>
      <c r="AL205" s="187"/>
      <c r="AM205" s="187"/>
      <c r="AN205" s="187"/>
      <c r="AO205" s="187"/>
      <c r="AP205" s="187"/>
      <c r="AQ205" s="187"/>
      <c r="AR205" s="187"/>
      <c r="AS205" s="187"/>
      <c r="AT205" s="187"/>
      <c r="AU205" s="187"/>
      <c r="AV205" s="187"/>
      <c r="AW205" s="187"/>
      <c r="AX205" s="187"/>
      <c r="AY205" s="187"/>
      <c r="AZ205" s="187"/>
      <c r="BA205" s="187"/>
      <c r="BB205" s="187"/>
      <c r="BC205" s="187"/>
      <c r="BD205" s="187"/>
      <c r="BE205" s="187"/>
    </row>
    <row r="206" spans="1:57" s="9" customFormat="1" ht="15.75" hidden="1" outlineLevel="1">
      <c r="A206" s="187"/>
      <c r="B206" s="249"/>
      <c r="C206" s="178"/>
      <c r="D206" s="200"/>
      <c r="E206" s="200"/>
      <c r="F206" s="74"/>
      <c r="G206" s="74"/>
      <c r="H206" s="74"/>
      <c r="I206" s="74"/>
      <c r="J206" s="74"/>
      <c r="K206" s="74"/>
      <c r="L206" s="74"/>
      <c r="M206" s="74"/>
      <c r="N206" s="124"/>
      <c r="O206" s="74"/>
      <c r="P206" s="124" t="s">
        <v>146</v>
      </c>
      <c r="Q206" s="24"/>
      <c r="R206" s="123"/>
      <c r="S206" s="123"/>
      <c r="T206" s="123"/>
      <c r="U206" s="123"/>
      <c r="V206" s="123"/>
      <c r="W206" s="203">
        <f t="shared" ref="W206" si="57">SUM(R206:V206)</f>
        <v>0</v>
      </c>
      <c r="X206" s="187"/>
      <c r="Y206" s="207"/>
      <c r="Z206" s="187"/>
      <c r="AA206" s="187"/>
      <c r="AB206" s="187"/>
      <c r="AC206" s="187"/>
      <c r="AD206" s="187"/>
      <c r="AE206" s="187"/>
      <c r="AF206" s="187"/>
      <c r="AG206" s="187"/>
      <c r="AH206" s="187"/>
      <c r="AI206" s="187"/>
      <c r="AJ206" s="187"/>
      <c r="AK206" s="187"/>
      <c r="AL206" s="187"/>
      <c r="AM206" s="187"/>
      <c r="AN206" s="187"/>
      <c r="AO206" s="187"/>
      <c r="AP206" s="187"/>
      <c r="AQ206" s="187"/>
      <c r="AR206" s="187"/>
      <c r="AS206" s="187"/>
      <c r="AT206" s="187"/>
      <c r="AU206" s="187"/>
      <c r="AV206" s="187"/>
      <c r="AW206" s="187"/>
      <c r="AX206" s="187"/>
      <c r="AY206" s="187"/>
      <c r="AZ206" s="187"/>
      <c r="BA206" s="187"/>
      <c r="BB206" s="187"/>
      <c r="BC206" s="187"/>
      <c r="BD206" s="187"/>
      <c r="BE206" s="187"/>
    </row>
    <row r="207" spans="1:57" s="9" customFormat="1" ht="8.1" hidden="1" customHeight="1" outlineLevel="1">
      <c r="A207" s="187"/>
      <c r="B207" s="249"/>
      <c r="C207" s="178"/>
      <c r="D207" s="200"/>
      <c r="E207" s="200"/>
      <c r="F207" s="74"/>
      <c r="G207" s="74"/>
      <c r="H207" s="74"/>
      <c r="I207" s="74"/>
      <c r="J207" s="74"/>
      <c r="K207" s="74"/>
      <c r="L207" s="74"/>
      <c r="M207" s="74"/>
      <c r="N207" s="27"/>
      <c r="O207" s="74"/>
      <c r="P207" s="74"/>
      <c r="Q207" s="24"/>
      <c r="R207" s="83"/>
      <c r="S207" s="83"/>
      <c r="T207" s="83"/>
      <c r="U207" s="83"/>
      <c r="V207" s="83"/>
      <c r="W207" s="204"/>
      <c r="X207" s="187"/>
      <c r="Y207" s="207"/>
      <c r="Z207" s="187"/>
      <c r="AA207" s="187"/>
      <c r="AB207" s="187"/>
      <c r="AC207" s="187"/>
      <c r="AD207" s="187"/>
      <c r="AE207" s="187"/>
      <c r="AF207" s="187"/>
      <c r="AG207" s="187"/>
      <c r="AH207" s="187"/>
      <c r="AI207" s="187"/>
      <c r="AJ207" s="187"/>
      <c r="AK207" s="187"/>
      <c r="AL207" s="187"/>
      <c r="AM207" s="187"/>
      <c r="AN207" s="187"/>
      <c r="AO207" s="187"/>
      <c r="AP207" s="187"/>
      <c r="AQ207" s="187"/>
      <c r="AR207" s="187"/>
      <c r="AS207" s="187"/>
      <c r="AT207" s="187"/>
      <c r="AU207" s="187"/>
      <c r="AV207" s="187"/>
      <c r="AW207" s="187"/>
      <c r="AX207" s="187"/>
      <c r="AY207" s="187"/>
      <c r="AZ207" s="187"/>
      <c r="BA207" s="187"/>
      <c r="BB207" s="187"/>
      <c r="BC207" s="187"/>
      <c r="BD207" s="187"/>
      <c r="BE207" s="187"/>
    </row>
    <row r="208" spans="1:57" s="9" customFormat="1" ht="15.75" hidden="1" outlineLevel="1">
      <c r="A208" s="187"/>
      <c r="B208" s="249"/>
      <c r="C208" s="178"/>
      <c r="D208" s="200"/>
      <c r="E208" s="200"/>
      <c r="F208" s="74"/>
      <c r="G208" s="74"/>
      <c r="H208" s="74"/>
      <c r="I208" s="74"/>
      <c r="J208" s="74"/>
      <c r="K208" s="74"/>
      <c r="L208" s="74"/>
      <c r="M208" s="74"/>
      <c r="N208" s="124"/>
      <c r="O208" s="74"/>
      <c r="P208" s="124" t="s">
        <v>146</v>
      </c>
      <c r="Q208" s="24"/>
      <c r="R208" s="123"/>
      <c r="S208" s="123"/>
      <c r="T208" s="123"/>
      <c r="U208" s="123"/>
      <c r="V208" s="123"/>
      <c r="W208" s="203">
        <f t="shared" ref="W208" si="58">SUM(R208:V208)</f>
        <v>0</v>
      </c>
      <c r="X208" s="187"/>
      <c r="Y208" s="207"/>
      <c r="Z208" s="187"/>
      <c r="AA208" s="29"/>
      <c r="AB208" s="187"/>
      <c r="AC208" s="187"/>
      <c r="AD208" s="187"/>
      <c r="AE208" s="187"/>
      <c r="AF208" s="187"/>
      <c r="AG208" s="187"/>
      <c r="AH208" s="187"/>
      <c r="AI208" s="187"/>
      <c r="AJ208" s="187"/>
      <c r="AK208" s="187"/>
      <c r="AL208" s="187"/>
      <c r="AM208" s="187"/>
      <c r="AN208" s="187"/>
      <c r="AO208" s="187"/>
      <c r="AP208" s="187"/>
      <c r="AQ208" s="187"/>
      <c r="AR208" s="187"/>
      <c r="AS208" s="187"/>
      <c r="AT208" s="187"/>
      <c r="AU208" s="187"/>
      <c r="AV208" s="187"/>
      <c r="AW208" s="187"/>
      <c r="AX208" s="187"/>
      <c r="AY208" s="187"/>
      <c r="AZ208" s="187"/>
      <c r="BA208" s="187"/>
      <c r="BB208" s="187"/>
      <c r="BC208" s="187"/>
      <c r="BD208" s="187"/>
      <c r="BE208" s="187"/>
    </row>
    <row r="209" spans="1:57" s="9" customFormat="1" ht="8.1" hidden="1" customHeight="1" outlineLevel="1">
      <c r="A209" s="187"/>
      <c r="B209" s="249"/>
      <c r="C209" s="178"/>
      <c r="D209" s="200"/>
      <c r="E209" s="200"/>
      <c r="F209" s="74"/>
      <c r="G209" s="74"/>
      <c r="H209" s="74"/>
      <c r="I209" s="74"/>
      <c r="J209" s="74"/>
      <c r="K209" s="74"/>
      <c r="L209" s="74"/>
      <c r="M209" s="74"/>
      <c r="N209" s="27"/>
      <c r="O209" s="74"/>
      <c r="P209" s="74"/>
      <c r="Q209" s="24"/>
      <c r="R209" s="83"/>
      <c r="S209" s="83"/>
      <c r="T209" s="83"/>
      <c r="U209" s="83"/>
      <c r="V209" s="83"/>
      <c r="W209" s="204"/>
      <c r="X209" s="187"/>
      <c r="Y209" s="207"/>
      <c r="Z209" s="187"/>
      <c r="AA209" s="187"/>
      <c r="AB209" s="187"/>
      <c r="AC209" s="187"/>
      <c r="AD209" s="187"/>
      <c r="AE209" s="187"/>
      <c r="AF209" s="187"/>
      <c r="AG209" s="187"/>
      <c r="AH209" s="187"/>
      <c r="AI209" s="187"/>
      <c r="AJ209" s="187"/>
      <c r="AK209" s="187"/>
      <c r="AL209" s="187"/>
      <c r="AM209" s="187"/>
      <c r="AN209" s="187"/>
      <c r="AO209" s="187"/>
      <c r="AP209" s="187"/>
      <c r="AQ209" s="187"/>
      <c r="AR209" s="187"/>
      <c r="AS209" s="187"/>
      <c r="AT209" s="187"/>
      <c r="AU209" s="187"/>
      <c r="AV209" s="187"/>
      <c r="AW209" s="187"/>
      <c r="AX209" s="187"/>
      <c r="AY209" s="187"/>
      <c r="AZ209" s="187"/>
      <c r="BA209" s="187"/>
      <c r="BB209" s="187"/>
      <c r="BC209" s="187"/>
      <c r="BD209" s="187"/>
      <c r="BE209" s="187"/>
    </row>
    <row r="210" spans="1:57" s="9" customFormat="1" ht="15.75" hidden="1" outlineLevel="1">
      <c r="A210" s="187"/>
      <c r="B210" s="249"/>
      <c r="C210" s="178"/>
      <c r="D210" s="200"/>
      <c r="E210" s="200"/>
      <c r="F210" s="74"/>
      <c r="G210" s="74"/>
      <c r="H210" s="74"/>
      <c r="I210" s="74"/>
      <c r="J210" s="74"/>
      <c r="K210" s="74"/>
      <c r="L210" s="74"/>
      <c r="M210" s="74"/>
      <c r="N210" s="124"/>
      <c r="O210" s="74"/>
      <c r="P210" s="124" t="s">
        <v>146</v>
      </c>
      <c r="Q210" s="24"/>
      <c r="R210" s="123"/>
      <c r="S210" s="123"/>
      <c r="T210" s="123"/>
      <c r="U210" s="123"/>
      <c r="V210" s="123"/>
      <c r="W210" s="203">
        <f t="shared" ref="W210" si="59">SUM(R210:V210)</f>
        <v>0</v>
      </c>
      <c r="X210" s="187"/>
      <c r="Y210" s="207"/>
      <c r="Z210" s="187"/>
      <c r="AA210" s="29"/>
      <c r="AB210" s="187"/>
      <c r="AC210" s="187"/>
      <c r="AD210" s="187"/>
      <c r="AE210" s="187"/>
      <c r="AF210" s="187"/>
      <c r="AG210" s="187"/>
      <c r="AH210" s="187"/>
      <c r="AI210" s="187"/>
      <c r="AJ210" s="187"/>
      <c r="AK210" s="187"/>
      <c r="AL210" s="187"/>
      <c r="AM210" s="187"/>
      <c r="AN210" s="187"/>
      <c r="AO210" s="187"/>
      <c r="AP210" s="187"/>
      <c r="AQ210" s="187"/>
      <c r="AR210" s="187"/>
      <c r="AS210" s="187"/>
      <c r="AT210" s="187"/>
      <c r="AU210" s="187"/>
      <c r="AV210" s="187"/>
      <c r="AW210" s="187"/>
      <c r="AX210" s="187"/>
      <c r="AY210" s="187"/>
      <c r="AZ210" s="187"/>
      <c r="BA210" s="187"/>
      <c r="BB210" s="187"/>
      <c r="BC210" s="187"/>
      <c r="BD210" s="187"/>
      <c r="BE210" s="187"/>
    </row>
    <row r="211" spans="1:57" s="9" customFormat="1" ht="8.1" hidden="1" customHeight="1" outlineLevel="1">
      <c r="A211" s="187"/>
      <c r="B211" s="249"/>
      <c r="C211" s="178"/>
      <c r="D211" s="200"/>
      <c r="E211" s="200"/>
      <c r="F211" s="74"/>
      <c r="G211" s="74"/>
      <c r="H211" s="74"/>
      <c r="I211" s="74"/>
      <c r="J211" s="74"/>
      <c r="K211" s="74"/>
      <c r="L211" s="74"/>
      <c r="M211" s="74"/>
      <c r="N211" s="27"/>
      <c r="O211" s="74"/>
      <c r="P211" s="74"/>
      <c r="Q211" s="24"/>
      <c r="R211" s="83"/>
      <c r="S211" s="83"/>
      <c r="T211" s="83"/>
      <c r="U211" s="83"/>
      <c r="V211" s="83"/>
      <c r="W211" s="204"/>
      <c r="X211" s="187"/>
      <c r="Y211" s="207"/>
      <c r="Z211" s="187"/>
      <c r="AA211" s="187"/>
      <c r="AB211" s="187"/>
      <c r="AC211" s="187"/>
      <c r="AD211" s="187"/>
      <c r="AE211" s="187"/>
      <c r="AF211" s="187"/>
      <c r="AG211" s="187"/>
      <c r="AH211" s="187"/>
      <c r="AI211" s="187"/>
      <c r="AJ211" s="187"/>
      <c r="AK211" s="187"/>
      <c r="AL211" s="187"/>
      <c r="AM211" s="187"/>
      <c r="AN211" s="187"/>
      <c r="AO211" s="187"/>
      <c r="AP211" s="187"/>
      <c r="AQ211" s="187"/>
      <c r="AR211" s="187"/>
      <c r="AS211" s="187"/>
      <c r="AT211" s="187"/>
      <c r="AU211" s="187"/>
      <c r="AV211" s="187"/>
      <c r="AW211" s="187"/>
      <c r="AX211" s="187"/>
      <c r="AY211" s="187"/>
      <c r="AZ211" s="187"/>
      <c r="BA211" s="187"/>
      <c r="BB211" s="187"/>
      <c r="BC211" s="187"/>
      <c r="BD211" s="187"/>
      <c r="BE211" s="187"/>
    </row>
    <row r="212" spans="1:57" s="9" customFormat="1" ht="15.75" hidden="1" outlineLevel="1">
      <c r="A212" s="187"/>
      <c r="B212" s="249"/>
      <c r="C212" s="178"/>
      <c r="D212" s="200"/>
      <c r="E212" s="200"/>
      <c r="F212" s="74"/>
      <c r="G212" s="74"/>
      <c r="H212" s="74"/>
      <c r="I212" s="74"/>
      <c r="J212" s="74"/>
      <c r="K212" s="74"/>
      <c r="L212" s="74"/>
      <c r="M212" s="74"/>
      <c r="N212" s="124"/>
      <c r="O212" s="74"/>
      <c r="P212" s="124" t="s">
        <v>146</v>
      </c>
      <c r="Q212" s="24"/>
      <c r="R212" s="123"/>
      <c r="S212" s="123"/>
      <c r="T212" s="123"/>
      <c r="U212" s="123"/>
      <c r="V212" s="123"/>
      <c r="W212" s="203">
        <f t="shared" ref="W212" si="60">SUM(R212:V212)</f>
        <v>0</v>
      </c>
      <c r="X212" s="187"/>
      <c r="Y212" s="207"/>
      <c r="Z212" s="187"/>
      <c r="AA212" s="29"/>
      <c r="AB212" s="187"/>
      <c r="AC212" s="187"/>
      <c r="AD212" s="187"/>
      <c r="AE212" s="187"/>
      <c r="AF212" s="187"/>
      <c r="AG212" s="187"/>
      <c r="AH212" s="187"/>
      <c r="AI212" s="187"/>
      <c r="AJ212" s="187"/>
      <c r="AK212" s="187"/>
      <c r="AL212" s="187"/>
      <c r="AM212" s="187"/>
      <c r="AN212" s="187"/>
      <c r="AO212" s="187"/>
      <c r="AP212" s="187"/>
      <c r="AQ212" s="187"/>
      <c r="AR212" s="187"/>
      <c r="AS212" s="187"/>
      <c r="AT212" s="187"/>
      <c r="AU212" s="187"/>
      <c r="AV212" s="187"/>
      <c r="AW212" s="187"/>
      <c r="AX212" s="187"/>
      <c r="AY212" s="187"/>
      <c r="AZ212" s="187"/>
      <c r="BA212" s="187"/>
      <c r="BB212" s="187"/>
      <c r="BC212" s="187"/>
      <c r="BD212" s="187"/>
      <c r="BE212" s="187"/>
    </row>
    <row r="213" spans="1:57" s="9" customFormat="1" ht="14.1" customHeight="1" collapsed="1">
      <c r="A213" s="187"/>
      <c r="B213" s="249"/>
      <c r="C213" s="178"/>
      <c r="D213" s="200"/>
      <c r="E213" s="200"/>
      <c r="F213" s="82"/>
      <c r="G213" s="74"/>
      <c r="H213" s="74"/>
      <c r="I213" s="74"/>
      <c r="J213" s="74"/>
      <c r="K213" s="74"/>
      <c r="L213" s="74"/>
      <c r="M213" s="74"/>
      <c r="N213" s="27"/>
      <c r="O213" s="74"/>
      <c r="P213" s="74"/>
      <c r="Q213" s="24"/>
      <c r="R213" s="83"/>
      <c r="S213" s="83"/>
      <c r="T213" s="83"/>
      <c r="U213" s="83"/>
      <c r="V213" s="83"/>
      <c r="W213" s="28">
        <f>SUM(W184:W212)</f>
        <v>0</v>
      </c>
      <c r="X213" s="187"/>
      <c r="Y213" s="207">
        <f>$Y$256*'Employee and project details'!O99</f>
        <v>0</v>
      </c>
      <c r="Z213" s="187"/>
      <c r="AA213" s="187"/>
      <c r="AB213" s="187"/>
      <c r="AC213" s="187"/>
      <c r="AD213" s="187"/>
      <c r="AE213" s="187"/>
      <c r="AF213" s="187"/>
      <c r="AG213" s="187"/>
      <c r="AH213" s="187"/>
      <c r="AI213" s="187"/>
      <c r="AJ213" s="187"/>
      <c r="AK213" s="187"/>
      <c r="AL213" s="187"/>
      <c r="AM213" s="187"/>
      <c r="AN213" s="187"/>
      <c r="AO213" s="187"/>
      <c r="AP213" s="187"/>
      <c r="AQ213" s="187"/>
      <c r="AR213" s="187"/>
      <c r="AS213" s="187"/>
      <c r="AT213" s="187"/>
      <c r="AU213" s="187"/>
      <c r="AV213" s="187"/>
      <c r="AW213" s="187"/>
      <c r="AX213" s="187"/>
      <c r="AY213" s="187"/>
      <c r="AZ213" s="187"/>
      <c r="BA213" s="187"/>
      <c r="BB213" s="187"/>
      <c r="BC213" s="187"/>
      <c r="BD213" s="187"/>
      <c r="BE213" s="187"/>
    </row>
    <row r="214" spans="1:57" s="9" customFormat="1" ht="19.5" customHeight="1">
      <c r="A214" s="187"/>
      <c r="B214" s="249"/>
      <c r="C214" s="179"/>
      <c r="D214" s="197"/>
      <c r="E214" s="197"/>
      <c r="F214" s="197"/>
      <c r="G214" s="197"/>
      <c r="H214" s="202"/>
      <c r="I214" s="197"/>
      <c r="J214" s="202"/>
      <c r="K214" s="197"/>
      <c r="L214" s="197"/>
      <c r="M214" s="197"/>
      <c r="N214" s="185"/>
      <c r="O214" s="197"/>
      <c r="P214" s="197"/>
      <c r="Q214" s="201"/>
      <c r="R214" s="203"/>
      <c r="S214" s="203"/>
      <c r="T214" s="203"/>
      <c r="U214" s="203"/>
      <c r="V214" s="72" t="s">
        <v>148</v>
      </c>
      <c r="W214" s="15">
        <f>SUM(W123+W153+W183+W213)</f>
        <v>0</v>
      </c>
      <c r="X214" s="187"/>
      <c r="Y214" s="207"/>
      <c r="Z214" s="187"/>
      <c r="AA214" s="187"/>
      <c r="AB214" s="187"/>
      <c r="AC214" s="187"/>
      <c r="AD214" s="187"/>
      <c r="AE214" s="187"/>
      <c r="AF214" s="187"/>
      <c r="AG214" s="187"/>
      <c r="AH214" s="187"/>
      <c r="AI214" s="187"/>
      <c r="AJ214" s="187"/>
      <c r="AK214" s="187"/>
      <c r="AL214" s="187"/>
      <c r="AM214" s="187"/>
      <c r="AN214" s="187"/>
      <c r="AO214" s="187"/>
      <c r="AP214" s="187"/>
      <c r="AQ214" s="187"/>
      <c r="AR214" s="187"/>
      <c r="AS214" s="187"/>
      <c r="AT214" s="187"/>
      <c r="AU214" s="187"/>
      <c r="AV214" s="187"/>
      <c r="AW214" s="187"/>
      <c r="AX214" s="187"/>
      <c r="AY214" s="187"/>
      <c r="AZ214" s="187"/>
      <c r="BA214" s="187"/>
      <c r="BB214" s="187"/>
      <c r="BC214" s="187"/>
      <c r="BD214" s="187"/>
      <c r="BE214" s="187"/>
    </row>
    <row r="215" spans="1:57" s="9" customFormat="1" ht="19.5" customHeight="1">
      <c r="A215" s="187"/>
      <c r="B215" s="98"/>
      <c r="C215" s="208"/>
      <c r="D215" s="209"/>
      <c r="E215" s="209"/>
      <c r="F215" s="209"/>
      <c r="G215" s="209"/>
      <c r="H215" s="210"/>
      <c r="I215" s="209"/>
      <c r="J215" s="210"/>
      <c r="K215" s="209"/>
      <c r="L215" s="209"/>
      <c r="M215" s="209"/>
      <c r="N215" s="211"/>
      <c r="O215" s="209"/>
      <c r="P215" s="209"/>
      <c r="Q215" s="212"/>
      <c r="R215" s="213"/>
      <c r="S215" s="213"/>
      <c r="T215" s="213"/>
      <c r="U215" s="213"/>
      <c r="V215" s="99"/>
      <c r="W215" s="100"/>
      <c r="X215" s="187"/>
      <c r="Y215" s="207"/>
      <c r="Z215" s="187"/>
      <c r="AA215" s="187"/>
      <c r="AB215" s="187"/>
      <c r="AC215" s="187"/>
      <c r="AD215" s="187"/>
      <c r="AE215" s="187"/>
      <c r="AF215" s="187"/>
      <c r="AG215" s="187"/>
      <c r="AH215" s="187"/>
      <c r="AI215" s="187"/>
      <c r="AJ215" s="187"/>
      <c r="AK215" s="187"/>
      <c r="AL215" s="187"/>
      <c r="AM215" s="187"/>
      <c r="AN215" s="187"/>
      <c r="AO215" s="187"/>
      <c r="AP215" s="187"/>
      <c r="AQ215" s="187"/>
      <c r="AR215" s="187"/>
      <c r="AS215" s="187"/>
      <c r="AT215" s="187"/>
      <c r="AU215" s="187"/>
      <c r="AV215" s="187"/>
      <c r="AW215" s="187"/>
      <c r="AX215" s="187"/>
      <c r="AY215" s="187"/>
      <c r="AZ215" s="187"/>
      <c r="BA215" s="187"/>
      <c r="BB215" s="187"/>
      <c r="BC215" s="187"/>
      <c r="BD215" s="187"/>
      <c r="BE215" s="187"/>
    </row>
    <row r="216" spans="1:57" s="9" customFormat="1" ht="40.5" customHeight="1">
      <c r="A216" s="187"/>
      <c r="B216" s="259" t="s">
        <v>149</v>
      </c>
      <c r="C216" s="260"/>
      <c r="D216" s="260"/>
      <c r="E216" s="260"/>
      <c r="F216" s="260"/>
      <c r="G216" s="260"/>
      <c r="H216" s="260"/>
      <c r="I216" s="260"/>
      <c r="J216" s="260"/>
      <c r="K216" s="260"/>
      <c r="L216" s="260"/>
      <c r="M216" s="260"/>
      <c r="N216" s="260"/>
      <c r="O216" s="260"/>
      <c r="P216" s="260"/>
      <c r="Q216" s="37"/>
      <c r="R216" s="259" t="s">
        <v>123</v>
      </c>
      <c r="S216" s="259"/>
      <c r="T216" s="259"/>
      <c r="U216" s="259"/>
      <c r="V216" s="259"/>
      <c r="W216" s="259"/>
      <c r="X216" s="187"/>
      <c r="Y216" s="207"/>
      <c r="Z216" s="187"/>
      <c r="AA216" s="187"/>
      <c r="AB216" s="187"/>
      <c r="AC216" s="187"/>
      <c r="AD216" s="187"/>
      <c r="AE216" s="187"/>
      <c r="AF216" s="187"/>
      <c r="AG216" s="187"/>
      <c r="AH216" s="187"/>
      <c r="AI216" s="187"/>
      <c r="AJ216" s="187"/>
      <c r="AK216" s="187"/>
      <c r="AL216" s="187"/>
      <c r="AM216" s="187"/>
      <c r="AN216" s="187"/>
      <c r="AO216" s="187"/>
      <c r="AP216" s="187"/>
      <c r="AQ216" s="187"/>
      <c r="AR216" s="187"/>
      <c r="AS216" s="187"/>
      <c r="AT216" s="187"/>
      <c r="AU216" s="187"/>
      <c r="AV216" s="187"/>
      <c r="AW216" s="187"/>
      <c r="AX216" s="187"/>
      <c r="AY216" s="187"/>
      <c r="AZ216" s="187"/>
      <c r="BA216" s="187"/>
      <c r="BB216" s="187"/>
      <c r="BC216" s="187"/>
      <c r="BD216" s="187"/>
      <c r="BE216" s="187"/>
    </row>
    <row r="217" spans="1:57" s="9" customFormat="1" ht="20.25" customHeight="1">
      <c r="A217" s="187"/>
      <c r="B217" s="187"/>
      <c r="C217" s="187"/>
      <c r="D217" s="205"/>
      <c r="E217" s="205"/>
      <c r="F217" s="75"/>
      <c r="G217" s="205"/>
      <c r="H217" s="205"/>
      <c r="I217" s="205"/>
      <c r="J217" s="205"/>
      <c r="K217" s="205"/>
      <c r="L217" s="205"/>
      <c r="M217" s="205"/>
      <c r="N217" s="188"/>
      <c r="O217" s="205"/>
      <c r="P217" s="205"/>
      <c r="Q217" s="189"/>
      <c r="R217" s="187"/>
      <c r="S217" s="187"/>
      <c r="T217" s="187"/>
      <c r="U217" s="187"/>
      <c r="V217" s="187"/>
      <c r="W217" s="187"/>
      <c r="X217" s="187"/>
      <c r="Y217" s="207"/>
      <c r="Z217" s="187"/>
      <c r="AA217" s="187"/>
      <c r="AB217" s="187"/>
      <c r="AC217" s="187"/>
      <c r="AD217" s="187"/>
      <c r="AE217" s="187"/>
      <c r="AF217" s="187"/>
      <c r="AG217" s="187"/>
      <c r="AH217" s="187"/>
      <c r="AI217" s="187"/>
      <c r="AJ217" s="187"/>
      <c r="AK217" s="187"/>
      <c r="AL217" s="187"/>
      <c r="AM217" s="187"/>
      <c r="AN217" s="187"/>
      <c r="AO217" s="187"/>
      <c r="AP217" s="187"/>
      <c r="AQ217" s="187"/>
      <c r="AR217" s="187"/>
      <c r="AS217" s="187"/>
      <c r="AT217" s="187"/>
      <c r="AU217" s="187"/>
      <c r="AV217" s="187"/>
      <c r="AW217" s="187"/>
      <c r="AX217" s="187"/>
      <c r="AY217" s="187"/>
      <c r="AZ217" s="187"/>
      <c r="BA217" s="187"/>
      <c r="BB217" s="187"/>
      <c r="BC217" s="187"/>
      <c r="BD217" s="187"/>
      <c r="BE217" s="187"/>
    </row>
    <row r="218" spans="1:57" s="9" customFormat="1" ht="48.95" customHeight="1">
      <c r="A218" s="187"/>
      <c r="B218" s="249" t="s">
        <v>109</v>
      </c>
      <c r="C218" s="178"/>
      <c r="D218" s="197" t="s">
        <v>101</v>
      </c>
      <c r="E218" s="200"/>
      <c r="F218" s="197" t="s">
        <v>102</v>
      </c>
      <c r="G218" s="197"/>
      <c r="H218" s="185" t="s">
        <v>143</v>
      </c>
      <c r="I218" s="197"/>
      <c r="J218" s="185" t="s">
        <v>104</v>
      </c>
      <c r="K218" s="197"/>
      <c r="L218" s="197" t="s">
        <v>138</v>
      </c>
      <c r="M218" s="197"/>
      <c r="N218" s="185" t="s">
        <v>144</v>
      </c>
      <c r="O218" s="197"/>
      <c r="P218" s="197"/>
      <c r="Q218" s="198" t="s">
        <v>128</v>
      </c>
      <c r="R218" s="199">
        <f>R$21</f>
        <v>44927</v>
      </c>
      <c r="S218" s="199">
        <f t="shared" ref="S218:V218" si="61">S$21</f>
        <v>44934</v>
      </c>
      <c r="T218" s="199">
        <f t="shared" si="61"/>
        <v>44941</v>
      </c>
      <c r="U218" s="199">
        <f t="shared" si="61"/>
        <v>44948</v>
      </c>
      <c r="V218" s="199">
        <f t="shared" si="61"/>
        <v>44955</v>
      </c>
      <c r="W218" s="179"/>
      <c r="X218" s="187"/>
      <c r="Y218" s="207"/>
      <c r="Z218" s="187"/>
      <c r="AA218" s="29"/>
      <c r="AB218" s="187"/>
      <c r="AC218" s="187"/>
      <c r="AD218" s="187"/>
      <c r="AE218" s="187"/>
      <c r="AF218" s="187"/>
      <c r="AG218" s="187"/>
      <c r="AH218" s="187"/>
      <c r="AI218" s="187"/>
      <c r="AJ218" s="187"/>
      <c r="AK218" s="187"/>
      <c r="AL218" s="187"/>
      <c r="AM218" s="187"/>
      <c r="AN218" s="187"/>
      <c r="AO218" s="187"/>
      <c r="AP218" s="187"/>
      <c r="AQ218" s="187"/>
      <c r="AR218" s="187"/>
      <c r="AS218" s="187"/>
      <c r="AT218" s="187"/>
      <c r="AU218" s="187"/>
      <c r="AV218" s="187"/>
      <c r="AW218" s="187"/>
      <c r="AX218" s="187"/>
      <c r="AY218" s="187"/>
      <c r="AZ218" s="187"/>
      <c r="BA218" s="187"/>
      <c r="BB218" s="187"/>
      <c r="BC218" s="187"/>
      <c r="BD218" s="187"/>
      <c r="BE218" s="187"/>
    </row>
    <row r="219" spans="1:57" s="9" customFormat="1" ht="21.95" customHeight="1">
      <c r="A219" s="187"/>
      <c r="B219" s="249"/>
      <c r="C219" s="178"/>
      <c r="D219" s="200"/>
      <c r="E219" s="200"/>
      <c r="F219" s="197"/>
      <c r="G219" s="197"/>
      <c r="H219" s="197"/>
      <c r="I219" s="197"/>
      <c r="J219" s="197"/>
      <c r="K219" s="197"/>
      <c r="L219" s="197"/>
      <c r="M219" s="197"/>
      <c r="N219" s="185"/>
      <c r="O219" s="197"/>
      <c r="P219" s="197"/>
      <c r="Q219" s="198" t="s">
        <v>129</v>
      </c>
      <c r="R219" s="199">
        <f>R$22</f>
        <v>44933</v>
      </c>
      <c r="S219" s="199">
        <f t="shared" ref="S219:V219" si="62">S$22</f>
        <v>44940</v>
      </c>
      <c r="T219" s="199">
        <f t="shared" si="62"/>
        <v>44947</v>
      </c>
      <c r="U219" s="199">
        <f t="shared" si="62"/>
        <v>44954</v>
      </c>
      <c r="V219" s="199">
        <f t="shared" si="62"/>
        <v>44957</v>
      </c>
      <c r="W219" s="179"/>
      <c r="X219" s="187"/>
      <c r="Y219" s="207"/>
      <c r="Z219" s="187"/>
      <c r="AA219" s="187"/>
      <c r="AB219" s="187"/>
      <c r="AC219" s="187"/>
      <c r="AD219" s="187"/>
      <c r="AE219" s="187"/>
      <c r="AF219" s="187"/>
      <c r="AG219" s="187"/>
      <c r="AH219" s="187"/>
      <c r="AI219" s="187"/>
      <c r="AJ219" s="187"/>
      <c r="AK219" s="187"/>
      <c r="AL219" s="187"/>
      <c r="AM219" s="187"/>
      <c r="AN219" s="187"/>
      <c r="AO219" s="187"/>
      <c r="AP219" s="187"/>
      <c r="AQ219" s="187"/>
      <c r="AR219" s="187"/>
      <c r="AS219" s="187"/>
      <c r="AT219" s="187"/>
      <c r="AU219" s="187"/>
      <c r="AV219" s="187"/>
      <c r="AW219" s="187"/>
      <c r="AX219" s="187"/>
      <c r="AY219" s="187"/>
      <c r="AZ219" s="187"/>
      <c r="BA219" s="187"/>
      <c r="BB219" s="187"/>
      <c r="BC219" s="187"/>
      <c r="BD219" s="187"/>
      <c r="BE219" s="187"/>
    </row>
    <row r="220" spans="1:57" s="9" customFormat="1" ht="9.9499999999999993" customHeight="1">
      <c r="A220" s="187"/>
      <c r="B220" s="249"/>
      <c r="C220" s="178"/>
      <c r="D220" s="200"/>
      <c r="E220" s="200"/>
      <c r="F220" s="197"/>
      <c r="G220" s="197"/>
      <c r="H220" s="197"/>
      <c r="I220" s="197"/>
      <c r="J220" s="197"/>
      <c r="K220" s="197"/>
      <c r="L220" s="197"/>
      <c r="M220" s="197"/>
      <c r="N220" s="185"/>
      <c r="O220" s="197"/>
      <c r="P220" s="197"/>
      <c r="Q220" s="201"/>
      <c r="R220" s="179"/>
      <c r="S220" s="179"/>
      <c r="T220" s="179"/>
      <c r="U220" s="179"/>
      <c r="V220" s="179"/>
      <c r="W220" s="179"/>
      <c r="X220" s="187"/>
      <c r="Y220" s="206"/>
      <c r="Z220" s="187"/>
      <c r="AA220" s="187"/>
      <c r="AB220" s="187"/>
      <c r="AC220" s="187"/>
      <c r="AD220" s="187"/>
      <c r="AE220" s="187"/>
      <c r="AF220" s="187"/>
      <c r="AG220" s="187"/>
      <c r="AH220" s="187"/>
      <c r="AI220" s="187"/>
      <c r="AJ220" s="187"/>
      <c r="AK220" s="187"/>
      <c r="AL220" s="187"/>
      <c r="AM220" s="187"/>
      <c r="AN220" s="187"/>
      <c r="AO220" s="187"/>
      <c r="AP220" s="187"/>
      <c r="AQ220" s="187"/>
      <c r="AR220" s="187"/>
      <c r="AS220" s="187"/>
      <c r="AT220" s="187"/>
      <c r="AU220" s="187"/>
      <c r="AV220" s="187"/>
      <c r="AW220" s="187"/>
      <c r="AX220" s="187"/>
      <c r="AY220" s="187"/>
      <c r="AZ220" s="187"/>
      <c r="BA220" s="187"/>
      <c r="BB220" s="187"/>
      <c r="BC220" s="187"/>
      <c r="BD220" s="187"/>
      <c r="BE220" s="187"/>
    </row>
    <row r="221" spans="1:57" s="9" customFormat="1" ht="15.75">
      <c r="A221" s="187"/>
      <c r="B221" s="249"/>
      <c r="C221" s="178"/>
      <c r="D221" s="36" t="str">
        <f>'Employee and project details'!D48</f>
        <v>Select or Enter US federal funder</v>
      </c>
      <c r="E221" s="200"/>
      <c r="F221" s="97">
        <f>'Employee and project details'!F48</f>
        <v>0</v>
      </c>
      <c r="G221" s="74"/>
      <c r="H221" s="97">
        <f>'Employee and project details'!H48</f>
        <v>0</v>
      </c>
      <c r="I221" s="74"/>
      <c r="J221" s="97">
        <f>'Employee and project details'!J48</f>
        <v>0</v>
      </c>
      <c r="K221" s="74"/>
      <c r="L221" s="97">
        <f>'Employee and project details'!L48</f>
        <v>0</v>
      </c>
      <c r="M221" s="74"/>
      <c r="N221" s="124"/>
      <c r="O221" s="197"/>
      <c r="P221" s="197"/>
      <c r="Q221" s="24"/>
      <c r="R221" s="123"/>
      <c r="S221" s="123"/>
      <c r="T221" s="123"/>
      <c r="U221" s="123"/>
      <c r="V221" s="123"/>
      <c r="W221" s="203">
        <f>SUM(R221:V221)</f>
        <v>0</v>
      </c>
      <c r="X221" s="187"/>
      <c r="Y221" s="207">
        <f>$Y$256*'Employee and project details'!O48</f>
        <v>0</v>
      </c>
      <c r="Z221" s="187"/>
      <c r="AA221" s="187"/>
      <c r="AB221" s="187"/>
      <c r="AC221" s="187"/>
      <c r="AD221" s="187"/>
      <c r="AE221" s="187"/>
      <c r="AF221" s="187"/>
      <c r="AG221" s="187"/>
      <c r="AH221" s="187"/>
      <c r="AI221" s="187"/>
      <c r="AJ221" s="187"/>
      <c r="AK221" s="187"/>
      <c r="AL221" s="187"/>
      <c r="AM221" s="187"/>
      <c r="AN221" s="187"/>
      <c r="AO221" s="187"/>
      <c r="AP221" s="187"/>
      <c r="AQ221" s="187"/>
      <c r="AR221" s="187"/>
      <c r="AS221" s="187"/>
      <c r="AT221" s="187"/>
      <c r="AU221" s="187"/>
      <c r="AV221" s="187"/>
      <c r="AW221" s="187"/>
      <c r="AX221" s="187"/>
      <c r="AY221" s="187"/>
      <c r="AZ221" s="187"/>
      <c r="BA221" s="187"/>
      <c r="BB221" s="187"/>
      <c r="BC221" s="187"/>
      <c r="BD221" s="187"/>
      <c r="BE221" s="187"/>
    </row>
    <row r="222" spans="1:57" s="9" customFormat="1" ht="21" customHeight="1">
      <c r="A222" s="187"/>
      <c r="B222" s="249"/>
      <c r="C222" s="178"/>
      <c r="D222" s="200"/>
      <c r="E222" s="200"/>
      <c r="F222" s="74"/>
      <c r="G222" s="74"/>
      <c r="H222" s="74"/>
      <c r="I222" s="74"/>
      <c r="J222" s="74"/>
      <c r="K222" s="74"/>
      <c r="L222" s="74"/>
      <c r="M222" s="74"/>
      <c r="N222" s="27"/>
      <c r="O222" s="197"/>
      <c r="P222" s="197"/>
      <c r="Q222" s="24"/>
      <c r="R222" s="83"/>
      <c r="S222" s="83"/>
      <c r="T222" s="83"/>
      <c r="U222" s="83"/>
      <c r="V222" s="83"/>
      <c r="W222" s="204"/>
      <c r="X222" s="187"/>
      <c r="Y222" s="207"/>
      <c r="Z222" s="187"/>
      <c r="AA222" s="187"/>
      <c r="AB222" s="187"/>
      <c r="AC222" s="187"/>
      <c r="AD222" s="187"/>
      <c r="AE222" s="187"/>
      <c r="AF222" s="187"/>
      <c r="AG222" s="187"/>
      <c r="AH222" s="187"/>
      <c r="AI222" s="187"/>
      <c r="AJ222" s="187"/>
      <c r="AK222" s="187"/>
      <c r="AL222" s="187"/>
      <c r="AM222" s="187"/>
      <c r="AN222" s="187"/>
      <c r="AO222" s="187"/>
      <c r="AP222" s="187"/>
      <c r="AQ222" s="187"/>
      <c r="AR222" s="187"/>
      <c r="AS222" s="187"/>
      <c r="AT222" s="187"/>
      <c r="AU222" s="187"/>
      <c r="AV222" s="187"/>
      <c r="AW222" s="187"/>
      <c r="AX222" s="187"/>
      <c r="AY222" s="187"/>
      <c r="AZ222" s="187"/>
      <c r="BA222" s="187"/>
      <c r="BB222" s="187"/>
      <c r="BC222" s="187"/>
      <c r="BD222" s="187"/>
      <c r="BE222" s="187"/>
    </row>
    <row r="223" spans="1:57" s="9" customFormat="1" ht="15.75">
      <c r="A223" s="187"/>
      <c r="B223" s="249"/>
      <c r="C223" s="178"/>
      <c r="D223" s="36" t="str">
        <f>'Employee and project details'!D50</f>
        <v>Select or Enter US federal funder</v>
      </c>
      <c r="E223" s="200"/>
      <c r="F223" s="97">
        <f>'Employee and project details'!F50</f>
        <v>0</v>
      </c>
      <c r="G223" s="74"/>
      <c r="H223" s="97">
        <f>'Employee and project details'!H50</f>
        <v>0</v>
      </c>
      <c r="I223" s="74"/>
      <c r="J223" s="97">
        <f>'Employee and project details'!J50</f>
        <v>0</v>
      </c>
      <c r="K223" s="74"/>
      <c r="L223" s="97">
        <f>'Employee and project details'!L50</f>
        <v>0</v>
      </c>
      <c r="M223" s="74"/>
      <c r="N223" s="124"/>
      <c r="O223" s="197"/>
      <c r="P223" s="197"/>
      <c r="Q223" s="24"/>
      <c r="R223" s="123"/>
      <c r="S223" s="123"/>
      <c r="T223" s="123"/>
      <c r="U223" s="123"/>
      <c r="V223" s="123"/>
      <c r="W223" s="203">
        <f>SUM(R223:V223)</f>
        <v>0</v>
      </c>
      <c r="X223" s="187"/>
      <c r="Y223" s="207">
        <f>$Y$256*'Employee and project details'!O50</f>
        <v>0</v>
      </c>
      <c r="Z223" s="187"/>
      <c r="AA223" s="187"/>
      <c r="AB223" s="187"/>
      <c r="AC223" s="187"/>
      <c r="AD223" s="187"/>
      <c r="AE223" s="187"/>
      <c r="AF223" s="187"/>
      <c r="AG223" s="187"/>
      <c r="AH223" s="187"/>
      <c r="AI223" s="187"/>
      <c r="AJ223" s="187"/>
      <c r="AK223" s="187"/>
      <c r="AL223" s="187"/>
      <c r="AM223" s="187"/>
      <c r="AN223" s="187"/>
      <c r="AO223" s="187"/>
      <c r="AP223" s="187"/>
      <c r="AQ223" s="187"/>
      <c r="AR223" s="187"/>
      <c r="AS223" s="187"/>
      <c r="AT223" s="187"/>
      <c r="AU223" s="187"/>
      <c r="AV223" s="187"/>
      <c r="AW223" s="187"/>
      <c r="AX223" s="187"/>
      <c r="AY223" s="187"/>
      <c r="AZ223" s="187"/>
      <c r="BA223" s="187"/>
      <c r="BB223" s="187"/>
      <c r="BC223" s="187"/>
      <c r="BD223" s="187"/>
      <c r="BE223" s="187"/>
    </row>
    <row r="224" spans="1:57" s="9" customFormat="1" ht="21" customHeight="1">
      <c r="A224" s="187"/>
      <c r="B224" s="249"/>
      <c r="C224" s="178"/>
      <c r="D224" s="200"/>
      <c r="E224" s="200"/>
      <c r="F224" s="74"/>
      <c r="G224" s="74"/>
      <c r="H224" s="74"/>
      <c r="I224" s="74"/>
      <c r="J224" s="74"/>
      <c r="K224" s="74"/>
      <c r="L224" s="74"/>
      <c r="M224" s="74"/>
      <c r="N224" s="27"/>
      <c r="O224" s="197"/>
      <c r="P224" s="197"/>
      <c r="Q224" s="24"/>
      <c r="R224" s="83"/>
      <c r="S224" s="83"/>
      <c r="T224" s="83"/>
      <c r="U224" s="83"/>
      <c r="V224" s="83"/>
      <c r="W224" s="204"/>
      <c r="X224" s="187"/>
      <c r="Y224" s="207"/>
      <c r="Z224" s="187"/>
      <c r="AA224" s="187"/>
      <c r="AB224" s="187"/>
      <c r="AC224" s="187"/>
      <c r="AD224" s="187"/>
      <c r="AE224" s="187"/>
      <c r="AF224" s="187"/>
      <c r="AG224" s="187"/>
      <c r="AH224" s="187"/>
      <c r="AI224" s="187"/>
      <c r="AJ224" s="187"/>
      <c r="AK224" s="187"/>
      <c r="AL224" s="187"/>
      <c r="AM224" s="187"/>
      <c r="AN224" s="187"/>
      <c r="AO224" s="187"/>
      <c r="AP224" s="187"/>
      <c r="AQ224" s="187"/>
      <c r="AR224" s="187"/>
      <c r="AS224" s="187"/>
      <c r="AT224" s="187"/>
      <c r="AU224" s="187"/>
      <c r="AV224" s="187"/>
      <c r="AW224" s="187"/>
      <c r="AX224" s="187"/>
      <c r="AY224" s="187"/>
      <c r="AZ224" s="187"/>
      <c r="BA224" s="187"/>
      <c r="BB224" s="187"/>
      <c r="BC224" s="187"/>
      <c r="BD224" s="187"/>
      <c r="BE224" s="187"/>
    </row>
    <row r="225" spans="1:57" s="9" customFormat="1" ht="15.75">
      <c r="A225" s="187"/>
      <c r="B225" s="249"/>
      <c r="C225" s="178"/>
      <c r="D225" s="36" t="str">
        <f>'Employee and project details'!D52</f>
        <v>Select or Enter US federal funder</v>
      </c>
      <c r="E225" s="200"/>
      <c r="F225" s="97">
        <f>'Employee and project details'!F52</f>
        <v>0</v>
      </c>
      <c r="G225" s="74"/>
      <c r="H225" s="97">
        <f>'Employee and project details'!H52</f>
        <v>0</v>
      </c>
      <c r="I225" s="74"/>
      <c r="J225" s="97">
        <f>'Employee and project details'!J52</f>
        <v>0</v>
      </c>
      <c r="K225" s="74"/>
      <c r="L225" s="97">
        <f>'Employee and project details'!L52</f>
        <v>0</v>
      </c>
      <c r="M225" s="74"/>
      <c r="N225" s="124"/>
      <c r="O225" s="197"/>
      <c r="P225" s="197"/>
      <c r="Q225" s="24"/>
      <c r="R225" s="123"/>
      <c r="S225" s="123"/>
      <c r="T225" s="123"/>
      <c r="U225" s="123"/>
      <c r="V225" s="123"/>
      <c r="W225" s="203">
        <f>SUM(R225:V225)</f>
        <v>0</v>
      </c>
      <c r="X225" s="187"/>
      <c r="Y225" s="207">
        <f>$Y$256*'Employee and project details'!O52</f>
        <v>0</v>
      </c>
      <c r="Z225" s="187"/>
      <c r="AA225" s="187"/>
      <c r="AB225" s="187"/>
      <c r="AC225" s="187"/>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c r="BC225" s="187"/>
      <c r="BD225" s="187"/>
      <c r="BE225" s="187"/>
    </row>
    <row r="226" spans="1:57" s="9" customFormat="1" ht="21" customHeight="1">
      <c r="A226" s="187"/>
      <c r="B226" s="249"/>
      <c r="C226" s="178"/>
      <c r="D226" s="200"/>
      <c r="E226" s="200"/>
      <c r="F226" s="197"/>
      <c r="G226" s="197"/>
      <c r="H226" s="197"/>
      <c r="I226" s="197"/>
      <c r="J226" s="197"/>
      <c r="K226" s="197"/>
      <c r="L226" s="197"/>
      <c r="M226" s="197"/>
      <c r="N226" s="185"/>
      <c r="O226" s="197"/>
      <c r="P226" s="197"/>
      <c r="Q226" s="201"/>
      <c r="R226" s="204"/>
      <c r="S226" s="204"/>
      <c r="T226" s="204"/>
      <c r="U226" s="204"/>
      <c r="V226" s="204"/>
      <c r="W226" s="204"/>
      <c r="X226" s="187"/>
      <c r="Y226" s="207"/>
      <c r="Z226" s="187"/>
      <c r="AA226" s="187"/>
      <c r="AB226" s="187"/>
      <c r="AC226" s="187"/>
      <c r="AD226" s="187"/>
      <c r="AE226" s="187"/>
      <c r="AF226" s="187"/>
      <c r="AG226" s="187"/>
      <c r="AH226" s="187"/>
      <c r="AI226" s="187"/>
      <c r="AJ226" s="187"/>
      <c r="AK226" s="187"/>
      <c r="AL226" s="187"/>
      <c r="AM226" s="187"/>
      <c r="AN226" s="187"/>
      <c r="AO226" s="187"/>
      <c r="AP226" s="187"/>
      <c r="AQ226" s="187"/>
      <c r="AR226" s="187"/>
      <c r="AS226" s="187"/>
      <c r="AT226" s="187"/>
      <c r="AU226" s="187"/>
      <c r="AV226" s="187"/>
      <c r="AW226" s="187"/>
      <c r="AX226" s="187"/>
      <c r="AY226" s="187"/>
      <c r="AZ226" s="187"/>
      <c r="BA226" s="187"/>
      <c r="BB226" s="187"/>
      <c r="BC226" s="187"/>
      <c r="BD226" s="187"/>
      <c r="BE226" s="187"/>
    </row>
    <row r="227" spans="1:57" s="9" customFormat="1" ht="19.5" customHeight="1">
      <c r="A227" s="187"/>
      <c r="B227" s="249"/>
      <c r="C227" s="179"/>
      <c r="D227" s="197"/>
      <c r="E227" s="197"/>
      <c r="F227" s="197"/>
      <c r="G227" s="197"/>
      <c r="H227" s="202"/>
      <c r="I227" s="197"/>
      <c r="J227" s="202"/>
      <c r="K227" s="197"/>
      <c r="L227" s="197"/>
      <c r="M227" s="197"/>
      <c r="N227" s="185"/>
      <c r="O227" s="197"/>
      <c r="P227" s="197"/>
      <c r="Q227" s="201"/>
      <c r="R227" s="203"/>
      <c r="S227" s="203"/>
      <c r="T227" s="203"/>
      <c r="U227" s="203"/>
      <c r="V227" s="73" t="s">
        <v>150</v>
      </c>
      <c r="W227" s="15">
        <f>SUM(W221+W223+W225)</f>
        <v>0</v>
      </c>
      <c r="X227" s="187"/>
      <c r="Y227" s="207"/>
      <c r="Z227" s="187"/>
      <c r="AA227" s="187"/>
      <c r="AB227" s="187"/>
      <c r="AC227" s="187"/>
      <c r="AD227" s="187"/>
      <c r="AE227" s="187"/>
      <c r="AF227" s="187"/>
      <c r="AG227" s="187"/>
      <c r="AH227" s="187"/>
      <c r="AI227" s="187"/>
      <c r="AJ227" s="187"/>
      <c r="AK227" s="187"/>
      <c r="AL227" s="187"/>
      <c r="AM227" s="187"/>
      <c r="AN227" s="187"/>
      <c r="AO227" s="187"/>
      <c r="AP227" s="187"/>
      <c r="AQ227" s="187"/>
      <c r="AR227" s="187"/>
      <c r="AS227" s="187"/>
      <c r="AT227" s="187"/>
      <c r="AU227" s="187"/>
      <c r="AV227" s="187"/>
      <c r="AW227" s="187"/>
      <c r="AX227" s="187"/>
      <c r="AY227" s="187"/>
      <c r="AZ227" s="187"/>
      <c r="BA227" s="187"/>
      <c r="BB227" s="187"/>
      <c r="BC227" s="187"/>
      <c r="BD227" s="187"/>
      <c r="BE227" s="187"/>
    </row>
    <row r="228" spans="1:57" s="9" customFormat="1" ht="30" customHeight="1">
      <c r="A228" s="187"/>
      <c r="B228" s="187"/>
      <c r="C228" s="187"/>
      <c r="D228" s="205"/>
      <c r="E228" s="205"/>
      <c r="F228" s="75"/>
      <c r="G228" s="205"/>
      <c r="H228" s="205"/>
      <c r="I228" s="205"/>
      <c r="J228" s="205"/>
      <c r="K228" s="205"/>
      <c r="L228" s="205"/>
      <c r="M228" s="205"/>
      <c r="N228" s="188"/>
      <c r="O228" s="205"/>
      <c r="P228" s="205"/>
      <c r="Q228" s="189"/>
      <c r="R228" s="187"/>
      <c r="S228" s="187"/>
      <c r="T228" s="187"/>
      <c r="U228" s="187"/>
      <c r="V228" s="187"/>
      <c r="W228" s="187"/>
      <c r="X228" s="187"/>
      <c r="Y228" s="207"/>
      <c r="Z228" s="187"/>
      <c r="AA228" s="187"/>
      <c r="AB228" s="187"/>
      <c r="AC228" s="187"/>
      <c r="AD228" s="187"/>
      <c r="AE228" s="187"/>
      <c r="AF228" s="187"/>
      <c r="AG228" s="187"/>
      <c r="AH228" s="187"/>
      <c r="AI228" s="187"/>
      <c r="AJ228" s="187"/>
      <c r="AK228" s="187"/>
      <c r="AL228" s="187"/>
      <c r="AM228" s="187"/>
      <c r="AN228" s="187"/>
      <c r="AO228" s="187"/>
      <c r="AP228" s="187"/>
      <c r="AQ228" s="187"/>
      <c r="AR228" s="187"/>
      <c r="AS228" s="187"/>
      <c r="AT228" s="187"/>
      <c r="AU228" s="187"/>
      <c r="AV228" s="187"/>
      <c r="AW228" s="187"/>
      <c r="AX228" s="187"/>
      <c r="AY228" s="187"/>
      <c r="AZ228" s="187"/>
      <c r="BA228" s="187"/>
      <c r="BB228" s="187"/>
      <c r="BC228" s="187"/>
      <c r="BD228" s="187"/>
      <c r="BE228" s="187"/>
    </row>
    <row r="229" spans="1:57" s="9" customFormat="1" ht="43.5" customHeight="1">
      <c r="A229" s="187"/>
      <c r="B229" s="259" t="s">
        <v>149</v>
      </c>
      <c r="C229" s="260"/>
      <c r="D229" s="260"/>
      <c r="E229" s="260"/>
      <c r="F229" s="260"/>
      <c r="G229" s="260"/>
      <c r="H229" s="260"/>
      <c r="I229" s="260"/>
      <c r="J229" s="260"/>
      <c r="K229" s="260"/>
      <c r="L229" s="260"/>
      <c r="M229" s="260"/>
      <c r="N229" s="260"/>
      <c r="O229" s="260"/>
      <c r="P229" s="260"/>
      <c r="Q229" s="37"/>
      <c r="R229" s="259" t="s">
        <v>123</v>
      </c>
      <c r="S229" s="259"/>
      <c r="T229" s="259"/>
      <c r="U229" s="259"/>
      <c r="V229" s="259"/>
      <c r="W229" s="259"/>
      <c r="X229" s="187"/>
      <c r="Y229" s="207"/>
      <c r="Z229" s="187"/>
      <c r="AA229" s="187"/>
      <c r="AB229" s="187"/>
      <c r="AC229" s="187"/>
      <c r="AD229" s="187"/>
      <c r="AE229" s="187"/>
      <c r="AF229" s="187"/>
      <c r="AG229" s="187"/>
      <c r="AH229" s="187"/>
      <c r="AI229" s="187"/>
      <c r="AJ229" s="187"/>
      <c r="AK229" s="187"/>
      <c r="AL229" s="187"/>
      <c r="AM229" s="187"/>
      <c r="AN229" s="187"/>
      <c r="AO229" s="187"/>
      <c r="AP229" s="187"/>
      <c r="AQ229" s="187"/>
      <c r="AR229" s="187"/>
      <c r="AS229" s="187"/>
      <c r="AT229" s="187"/>
      <c r="AU229" s="187"/>
      <c r="AV229" s="187"/>
      <c r="AW229" s="187"/>
      <c r="AX229" s="187"/>
      <c r="AY229" s="187"/>
      <c r="AZ229" s="187"/>
      <c r="BA229" s="187"/>
      <c r="BB229" s="187"/>
      <c r="BC229" s="187"/>
      <c r="BD229" s="187"/>
      <c r="BE229" s="187"/>
    </row>
    <row r="230" spans="1:57" s="9" customFormat="1" ht="30" customHeight="1">
      <c r="A230" s="187"/>
      <c r="B230" s="187"/>
      <c r="C230" s="187"/>
      <c r="D230" s="205"/>
      <c r="E230" s="205"/>
      <c r="F230" s="75"/>
      <c r="G230" s="205"/>
      <c r="H230" s="205"/>
      <c r="I230" s="205"/>
      <c r="J230" s="205"/>
      <c r="K230" s="205"/>
      <c r="L230" s="205"/>
      <c r="M230" s="205"/>
      <c r="N230" s="188"/>
      <c r="O230" s="205"/>
      <c r="P230" s="205"/>
      <c r="Q230" s="189"/>
      <c r="R230" s="187"/>
      <c r="S230" s="187"/>
      <c r="T230" s="187"/>
      <c r="U230" s="187"/>
      <c r="V230" s="187"/>
      <c r="W230" s="187"/>
      <c r="X230" s="187"/>
      <c r="Y230" s="207"/>
      <c r="Z230" s="187"/>
      <c r="AA230" s="187"/>
      <c r="AB230" s="187"/>
      <c r="AC230" s="187"/>
      <c r="AD230" s="187"/>
      <c r="AE230" s="187"/>
      <c r="AF230" s="187"/>
      <c r="AG230" s="187"/>
      <c r="AH230" s="187"/>
      <c r="AI230" s="187"/>
      <c r="AJ230" s="187"/>
      <c r="AK230" s="187"/>
      <c r="AL230" s="187"/>
      <c r="AM230" s="187"/>
      <c r="AN230" s="187"/>
      <c r="AO230" s="187"/>
      <c r="AP230" s="187"/>
      <c r="AQ230" s="187"/>
      <c r="AR230" s="187"/>
      <c r="AS230" s="187"/>
      <c r="AT230" s="187"/>
      <c r="AU230" s="187"/>
      <c r="AV230" s="187"/>
      <c r="AW230" s="187"/>
      <c r="AX230" s="187"/>
      <c r="AY230" s="187"/>
      <c r="AZ230" s="187"/>
      <c r="BA230" s="187"/>
      <c r="BB230" s="187"/>
      <c r="BC230" s="187"/>
      <c r="BD230" s="187"/>
      <c r="BE230" s="187"/>
    </row>
    <row r="231" spans="1:57" s="9" customFormat="1" ht="48.95" customHeight="1">
      <c r="A231" s="187"/>
      <c r="B231" s="249" t="s">
        <v>151</v>
      </c>
      <c r="C231" s="178"/>
      <c r="D231" s="197" t="s">
        <v>101</v>
      </c>
      <c r="E231" s="200"/>
      <c r="F231" s="197" t="s">
        <v>102</v>
      </c>
      <c r="G231" s="197"/>
      <c r="H231" s="185" t="s">
        <v>143</v>
      </c>
      <c r="I231" s="197"/>
      <c r="J231" s="185" t="s">
        <v>104</v>
      </c>
      <c r="K231" s="197"/>
      <c r="L231" s="153" t="s">
        <v>138</v>
      </c>
      <c r="M231" s="197"/>
      <c r="N231" s="185" t="s">
        <v>144</v>
      </c>
      <c r="O231" s="197"/>
      <c r="P231" s="197"/>
      <c r="Q231" s="198" t="s">
        <v>128</v>
      </c>
      <c r="R231" s="199">
        <f>R$21</f>
        <v>44927</v>
      </c>
      <c r="S231" s="199">
        <f t="shared" ref="S231:V231" si="63">S$21</f>
        <v>44934</v>
      </c>
      <c r="T231" s="199">
        <f t="shared" si="63"/>
        <v>44941</v>
      </c>
      <c r="U231" s="199">
        <f t="shared" si="63"/>
        <v>44948</v>
      </c>
      <c r="V231" s="199">
        <f t="shared" si="63"/>
        <v>44955</v>
      </c>
      <c r="W231" s="179"/>
      <c r="X231" s="187"/>
      <c r="Y231" s="207"/>
      <c r="Z231" s="187"/>
      <c r="AA231" s="29"/>
      <c r="AB231" s="187"/>
      <c r="AC231" s="187"/>
      <c r="AD231" s="187"/>
      <c r="AE231" s="187"/>
      <c r="AF231" s="187"/>
      <c r="AG231" s="187"/>
      <c r="AH231" s="187"/>
      <c r="AI231" s="187"/>
      <c r="AJ231" s="187"/>
      <c r="AK231" s="187"/>
      <c r="AL231" s="187"/>
      <c r="AM231" s="187"/>
      <c r="AN231" s="187"/>
      <c r="AO231" s="187"/>
      <c r="AP231" s="187"/>
      <c r="AQ231" s="187"/>
      <c r="AR231" s="187"/>
      <c r="AS231" s="187"/>
      <c r="AT231" s="187"/>
      <c r="AU231" s="187"/>
      <c r="AV231" s="187"/>
      <c r="AW231" s="187"/>
      <c r="AX231" s="187"/>
      <c r="AY231" s="187"/>
      <c r="AZ231" s="187"/>
      <c r="BA231" s="187"/>
      <c r="BB231" s="187"/>
      <c r="BC231" s="187"/>
      <c r="BD231" s="187"/>
      <c r="BE231" s="187"/>
    </row>
    <row r="232" spans="1:57" s="9" customFormat="1" ht="21.95" customHeight="1">
      <c r="A232" s="187"/>
      <c r="B232" s="249"/>
      <c r="C232" s="178"/>
      <c r="D232" s="200"/>
      <c r="E232" s="200"/>
      <c r="F232" s="197"/>
      <c r="G232" s="197"/>
      <c r="H232" s="197"/>
      <c r="I232" s="197"/>
      <c r="J232" s="197"/>
      <c r="K232" s="197"/>
      <c r="L232" s="197"/>
      <c r="M232" s="197"/>
      <c r="N232" s="185"/>
      <c r="O232" s="197"/>
      <c r="P232" s="197"/>
      <c r="Q232" s="198" t="s">
        <v>129</v>
      </c>
      <c r="R232" s="199">
        <f>R$22</f>
        <v>44933</v>
      </c>
      <c r="S232" s="199">
        <f t="shared" ref="S232:V232" si="64">S$22</f>
        <v>44940</v>
      </c>
      <c r="T232" s="199">
        <f t="shared" si="64"/>
        <v>44947</v>
      </c>
      <c r="U232" s="199">
        <f t="shared" si="64"/>
        <v>44954</v>
      </c>
      <c r="V232" s="199">
        <f t="shared" si="64"/>
        <v>44957</v>
      </c>
      <c r="W232" s="179"/>
      <c r="X232" s="187"/>
      <c r="Y232" s="207"/>
      <c r="Z232" s="187"/>
      <c r="AA232" s="187"/>
      <c r="AB232" s="187"/>
      <c r="AC232" s="187"/>
      <c r="AD232" s="187"/>
      <c r="AE232" s="187"/>
      <c r="AF232" s="187"/>
      <c r="AG232" s="187"/>
      <c r="AH232" s="187"/>
      <c r="AI232" s="187"/>
      <c r="AJ232" s="187"/>
      <c r="AK232" s="187"/>
      <c r="AL232" s="187"/>
      <c r="AM232" s="187"/>
      <c r="AN232" s="187"/>
      <c r="AO232" s="187"/>
      <c r="AP232" s="187"/>
      <c r="AQ232" s="187"/>
      <c r="AR232" s="187"/>
      <c r="AS232" s="187"/>
      <c r="AT232" s="187"/>
      <c r="AU232" s="187"/>
      <c r="AV232" s="187"/>
      <c r="AW232" s="187"/>
      <c r="AX232" s="187"/>
      <c r="AY232" s="187"/>
      <c r="AZ232" s="187"/>
      <c r="BA232" s="187"/>
      <c r="BB232" s="187"/>
      <c r="BC232" s="187"/>
      <c r="BD232" s="187"/>
      <c r="BE232" s="187"/>
    </row>
    <row r="233" spans="1:57" s="9" customFormat="1" ht="9.9499999999999993" customHeight="1">
      <c r="A233" s="187"/>
      <c r="B233" s="249"/>
      <c r="C233" s="178"/>
      <c r="D233" s="200"/>
      <c r="E233" s="200"/>
      <c r="F233" s="197"/>
      <c r="G233" s="197"/>
      <c r="H233" s="197"/>
      <c r="I233" s="197"/>
      <c r="J233" s="197"/>
      <c r="K233" s="197"/>
      <c r="L233" s="197"/>
      <c r="M233" s="197"/>
      <c r="N233" s="185"/>
      <c r="O233" s="197"/>
      <c r="P233" s="197"/>
      <c r="Q233" s="201"/>
      <c r="R233" s="199"/>
      <c r="S233" s="199"/>
      <c r="T233" s="199"/>
      <c r="U233" s="199"/>
      <c r="V233" s="199"/>
      <c r="W233" s="179"/>
      <c r="X233" s="187"/>
      <c r="Y233" s="207"/>
      <c r="Z233" s="187"/>
      <c r="AA233" s="187"/>
      <c r="AB233" s="187"/>
      <c r="AC233" s="187"/>
      <c r="AD233" s="187"/>
      <c r="AE233" s="187"/>
      <c r="AF233" s="187"/>
      <c r="AG233" s="187"/>
      <c r="AH233" s="187"/>
      <c r="AI233" s="187"/>
      <c r="AJ233" s="187"/>
      <c r="AK233" s="187"/>
      <c r="AL233" s="187"/>
      <c r="AM233" s="187"/>
      <c r="AN233" s="187"/>
      <c r="AO233" s="187"/>
      <c r="AP233" s="187"/>
      <c r="AQ233" s="187"/>
      <c r="AR233" s="187"/>
      <c r="AS233" s="187"/>
      <c r="AT233" s="187"/>
      <c r="AU233" s="187"/>
      <c r="AV233" s="187"/>
      <c r="AW233" s="187"/>
      <c r="AX233" s="187"/>
      <c r="AY233" s="187"/>
      <c r="AZ233" s="187"/>
      <c r="BA233" s="187"/>
      <c r="BB233" s="187"/>
      <c r="BC233" s="187"/>
      <c r="BD233" s="187"/>
      <c r="BE233" s="187"/>
    </row>
    <row r="234" spans="1:57" s="9" customFormat="1" ht="31.5">
      <c r="A234" s="187"/>
      <c r="B234" s="249"/>
      <c r="C234" s="178"/>
      <c r="D234" s="97" t="str">
        <f>'Employee and project details'!D58</f>
        <v>Select or Enter other funder</v>
      </c>
      <c r="E234" s="200"/>
      <c r="F234" s="97">
        <f>'Employee and project details'!F58</f>
        <v>0</v>
      </c>
      <c r="G234" s="74"/>
      <c r="H234" s="97">
        <f>'Employee and project details'!H58</f>
        <v>0</v>
      </c>
      <c r="I234" s="74"/>
      <c r="J234" s="97">
        <f>'Employee and project details'!J58</f>
        <v>0</v>
      </c>
      <c r="K234" s="74"/>
      <c r="L234" s="97">
        <f>'Employee and project details'!L58</f>
        <v>0</v>
      </c>
      <c r="M234" s="74"/>
      <c r="N234" s="124"/>
      <c r="O234" s="197"/>
      <c r="P234" s="197"/>
      <c r="Q234" s="24"/>
      <c r="R234" s="123"/>
      <c r="S234" s="123"/>
      <c r="T234" s="123"/>
      <c r="U234" s="123"/>
      <c r="V234" s="123"/>
      <c r="W234" s="203">
        <f>SUM(R234:V234)</f>
        <v>0</v>
      </c>
      <c r="X234" s="187"/>
      <c r="Y234" s="207">
        <f>$Y$256*'Employee and project details'!O58</f>
        <v>0</v>
      </c>
      <c r="Z234" s="187"/>
      <c r="AA234" s="187"/>
      <c r="AB234" s="187"/>
      <c r="AC234" s="187"/>
      <c r="AD234" s="187"/>
      <c r="AE234" s="187"/>
      <c r="AF234" s="187"/>
      <c r="AG234" s="187"/>
      <c r="AH234" s="187"/>
      <c r="AI234" s="187"/>
      <c r="AJ234" s="187"/>
      <c r="AK234" s="187"/>
      <c r="AL234" s="187"/>
      <c r="AM234" s="187"/>
      <c r="AN234" s="187"/>
      <c r="AO234" s="187"/>
      <c r="AP234" s="187"/>
      <c r="AQ234" s="187"/>
      <c r="AR234" s="187"/>
      <c r="AS234" s="187"/>
      <c r="AT234" s="187"/>
      <c r="AU234" s="187"/>
      <c r="AV234" s="187"/>
      <c r="AW234" s="187"/>
      <c r="AX234" s="187"/>
      <c r="AY234" s="187"/>
      <c r="AZ234" s="187"/>
      <c r="BA234" s="187"/>
      <c r="BB234" s="187"/>
      <c r="BC234" s="187"/>
      <c r="BD234" s="187"/>
      <c r="BE234" s="187"/>
    </row>
    <row r="235" spans="1:57" s="9" customFormat="1" ht="21" customHeight="1">
      <c r="A235" s="187"/>
      <c r="B235" s="249"/>
      <c r="C235" s="178"/>
      <c r="D235" s="200"/>
      <c r="E235" s="200"/>
      <c r="F235" s="74"/>
      <c r="G235" s="74"/>
      <c r="H235" s="74"/>
      <c r="I235" s="74"/>
      <c r="J235" s="74"/>
      <c r="K235" s="74"/>
      <c r="L235" s="74"/>
      <c r="M235" s="74"/>
      <c r="N235" s="27"/>
      <c r="O235" s="197"/>
      <c r="P235" s="197"/>
      <c r="Q235" s="24"/>
      <c r="R235" s="83"/>
      <c r="S235" s="83"/>
      <c r="T235" s="83"/>
      <c r="U235" s="83"/>
      <c r="V235" s="83"/>
      <c r="W235" s="204"/>
      <c r="X235" s="187"/>
      <c r="Y235" s="207"/>
      <c r="Z235" s="187"/>
      <c r="AA235" s="187"/>
      <c r="AB235" s="187"/>
      <c r="AC235" s="187"/>
      <c r="AD235" s="187"/>
      <c r="AE235" s="187"/>
      <c r="AF235" s="187"/>
      <c r="AG235" s="187"/>
      <c r="AH235" s="187"/>
      <c r="AI235" s="187"/>
      <c r="AJ235" s="187"/>
      <c r="AK235" s="187"/>
      <c r="AL235" s="187"/>
      <c r="AM235" s="187"/>
      <c r="AN235" s="187"/>
      <c r="AO235" s="187"/>
      <c r="AP235" s="187"/>
      <c r="AQ235" s="187"/>
      <c r="AR235" s="187"/>
      <c r="AS235" s="187"/>
      <c r="AT235" s="187"/>
      <c r="AU235" s="187"/>
      <c r="AV235" s="187"/>
      <c r="AW235" s="187"/>
      <c r="AX235" s="187"/>
      <c r="AY235" s="187"/>
      <c r="AZ235" s="187"/>
      <c r="BA235" s="187"/>
      <c r="BB235" s="187"/>
      <c r="BC235" s="187"/>
      <c r="BD235" s="187"/>
      <c r="BE235" s="187"/>
    </row>
    <row r="236" spans="1:57" s="9" customFormat="1" ht="31.5">
      <c r="A236" s="187"/>
      <c r="B236" s="249"/>
      <c r="C236" s="178"/>
      <c r="D236" s="97" t="str">
        <f>'Employee and project details'!D60</f>
        <v>Select or Enter other funder</v>
      </c>
      <c r="E236" s="200"/>
      <c r="F236" s="97">
        <f>'Employee and project details'!F60</f>
        <v>0</v>
      </c>
      <c r="G236" s="74"/>
      <c r="H236" s="97">
        <f>'Employee and project details'!H60</f>
        <v>0</v>
      </c>
      <c r="I236" s="74"/>
      <c r="J236" s="97">
        <f>'Employee and project details'!J60</f>
        <v>0</v>
      </c>
      <c r="K236" s="74"/>
      <c r="L236" s="97">
        <f>'Employee and project details'!L60</f>
        <v>0</v>
      </c>
      <c r="M236" s="74"/>
      <c r="N236" s="124"/>
      <c r="O236" s="197"/>
      <c r="P236" s="197"/>
      <c r="Q236" s="24"/>
      <c r="R236" s="123"/>
      <c r="S236" s="123"/>
      <c r="T236" s="123"/>
      <c r="U236" s="123"/>
      <c r="V236" s="123"/>
      <c r="W236" s="203">
        <f>SUM(R236:V236)</f>
        <v>0</v>
      </c>
      <c r="X236" s="187"/>
      <c r="Y236" s="207">
        <f>$Y$256*'Employee and project details'!O60</f>
        <v>0</v>
      </c>
      <c r="Z236" s="187"/>
      <c r="AA236" s="187"/>
      <c r="AB236" s="187"/>
      <c r="AC236" s="187"/>
      <c r="AD236" s="187"/>
      <c r="AE236" s="187"/>
      <c r="AF236" s="187"/>
      <c r="AG236" s="187"/>
      <c r="AH236" s="187"/>
      <c r="AI236" s="187"/>
      <c r="AJ236" s="187"/>
      <c r="AK236" s="187"/>
      <c r="AL236" s="187"/>
      <c r="AM236" s="187"/>
      <c r="AN236" s="187"/>
      <c r="AO236" s="187"/>
      <c r="AP236" s="187"/>
      <c r="AQ236" s="187"/>
      <c r="AR236" s="187"/>
      <c r="AS236" s="187"/>
      <c r="AT236" s="187"/>
      <c r="AU236" s="187"/>
      <c r="AV236" s="187"/>
      <c r="AW236" s="187"/>
      <c r="AX236" s="187"/>
      <c r="AY236" s="187"/>
      <c r="AZ236" s="187"/>
      <c r="BA236" s="187"/>
      <c r="BB236" s="187"/>
      <c r="BC236" s="187"/>
      <c r="BD236" s="187"/>
      <c r="BE236" s="187"/>
    </row>
    <row r="237" spans="1:57" s="9" customFormat="1" ht="21" customHeight="1">
      <c r="A237" s="187"/>
      <c r="B237" s="249"/>
      <c r="C237" s="178"/>
      <c r="D237" s="200"/>
      <c r="E237" s="200"/>
      <c r="F237" s="74"/>
      <c r="G237" s="74"/>
      <c r="H237" s="74"/>
      <c r="I237" s="74"/>
      <c r="J237" s="74"/>
      <c r="K237" s="74"/>
      <c r="L237" s="74"/>
      <c r="M237" s="74"/>
      <c r="N237" s="27"/>
      <c r="O237" s="197"/>
      <c r="P237" s="197"/>
      <c r="Q237" s="24"/>
      <c r="R237" s="83"/>
      <c r="S237" s="83"/>
      <c r="T237" s="83"/>
      <c r="U237" s="83"/>
      <c r="V237" s="83"/>
      <c r="W237" s="204"/>
      <c r="X237" s="187"/>
      <c r="Y237" s="207"/>
      <c r="Z237" s="187"/>
      <c r="AA237" s="187"/>
      <c r="AB237" s="187"/>
      <c r="AC237" s="187"/>
      <c r="AD237" s="187"/>
      <c r="AE237" s="187"/>
      <c r="AF237" s="187"/>
      <c r="AG237" s="187"/>
      <c r="AH237" s="187"/>
      <c r="AI237" s="187"/>
      <c r="AJ237" s="187"/>
      <c r="AK237" s="187"/>
      <c r="AL237" s="187"/>
      <c r="AM237" s="187"/>
      <c r="AN237" s="187"/>
      <c r="AO237" s="187"/>
      <c r="AP237" s="187"/>
      <c r="AQ237" s="187"/>
      <c r="AR237" s="187"/>
      <c r="AS237" s="187"/>
      <c r="AT237" s="187"/>
      <c r="AU237" s="187"/>
      <c r="AV237" s="187"/>
      <c r="AW237" s="187"/>
      <c r="AX237" s="187"/>
      <c r="AY237" s="187"/>
      <c r="AZ237" s="187"/>
      <c r="BA237" s="187"/>
      <c r="BB237" s="187"/>
      <c r="BC237" s="187"/>
      <c r="BD237" s="187"/>
      <c r="BE237" s="187"/>
    </row>
    <row r="238" spans="1:57" s="9" customFormat="1" ht="31.5">
      <c r="A238" s="187"/>
      <c r="B238" s="249"/>
      <c r="C238" s="178"/>
      <c r="D238" s="97" t="str">
        <f>'Employee and project details'!D62</f>
        <v>Select or Enter other funder</v>
      </c>
      <c r="E238" s="200"/>
      <c r="F238" s="97">
        <f>'Employee and project details'!F62</f>
        <v>0</v>
      </c>
      <c r="G238" s="74"/>
      <c r="H238" s="97">
        <f>'Employee and project details'!H62</f>
        <v>0</v>
      </c>
      <c r="I238" s="74"/>
      <c r="J238" s="97">
        <f>'Employee and project details'!J62</f>
        <v>0</v>
      </c>
      <c r="K238" s="74"/>
      <c r="L238" s="97">
        <f>'Employee and project details'!L62</f>
        <v>0</v>
      </c>
      <c r="M238" s="74"/>
      <c r="N238" s="124"/>
      <c r="O238" s="197"/>
      <c r="P238" s="197"/>
      <c r="Q238" s="24"/>
      <c r="R238" s="123"/>
      <c r="S238" s="123"/>
      <c r="T238" s="123"/>
      <c r="U238" s="123"/>
      <c r="V238" s="123"/>
      <c r="W238" s="203">
        <f>SUM(R238:V238)</f>
        <v>0</v>
      </c>
      <c r="X238" s="187"/>
      <c r="Y238" s="207">
        <f>$Y$256*'Employee and project details'!O62</f>
        <v>0</v>
      </c>
      <c r="Z238" s="187"/>
      <c r="AA238" s="187"/>
      <c r="AB238" s="187"/>
      <c r="AC238" s="187"/>
      <c r="AD238" s="187"/>
      <c r="AE238" s="187"/>
      <c r="AF238" s="187"/>
      <c r="AG238" s="187"/>
      <c r="AH238" s="187"/>
      <c r="AI238" s="187"/>
      <c r="AJ238" s="187"/>
      <c r="AK238" s="187"/>
      <c r="AL238" s="187"/>
      <c r="AM238" s="187"/>
      <c r="AN238" s="187"/>
      <c r="AO238" s="187"/>
      <c r="AP238" s="187"/>
      <c r="AQ238" s="187"/>
      <c r="AR238" s="187"/>
      <c r="AS238" s="187"/>
      <c r="AT238" s="187"/>
      <c r="AU238" s="187"/>
      <c r="AV238" s="187"/>
      <c r="AW238" s="187"/>
      <c r="AX238" s="187"/>
      <c r="AY238" s="187"/>
      <c r="AZ238" s="187"/>
      <c r="BA238" s="187"/>
      <c r="BB238" s="187"/>
      <c r="BC238" s="187"/>
      <c r="BD238" s="187"/>
      <c r="BE238" s="187"/>
    </row>
    <row r="239" spans="1:57" s="9" customFormat="1" ht="21" customHeight="1">
      <c r="A239" s="187"/>
      <c r="B239" s="249"/>
      <c r="C239" s="178"/>
      <c r="D239" s="200"/>
      <c r="E239" s="200"/>
      <c r="F239" s="197"/>
      <c r="G239" s="197"/>
      <c r="H239" s="197"/>
      <c r="I239" s="197"/>
      <c r="J239" s="197"/>
      <c r="K239" s="197"/>
      <c r="L239" s="197"/>
      <c r="M239" s="197"/>
      <c r="N239" s="185"/>
      <c r="O239" s="197"/>
      <c r="P239" s="197"/>
      <c r="Q239" s="201"/>
      <c r="R239" s="204"/>
      <c r="S239" s="204"/>
      <c r="T239" s="204"/>
      <c r="U239" s="204"/>
      <c r="V239" s="204"/>
      <c r="W239" s="204"/>
      <c r="X239" s="187"/>
      <c r="Y239" s="207"/>
      <c r="Z239" s="187"/>
      <c r="AA239" s="187"/>
      <c r="AB239" s="187"/>
      <c r="AC239" s="187"/>
      <c r="AD239" s="187"/>
      <c r="AE239" s="187"/>
      <c r="AF239" s="187"/>
      <c r="AG239" s="187"/>
      <c r="AH239" s="187"/>
      <c r="AI239" s="187"/>
      <c r="AJ239" s="187"/>
      <c r="AK239" s="187"/>
      <c r="AL239" s="187"/>
      <c r="AM239" s="187"/>
      <c r="AN239" s="187"/>
      <c r="AO239" s="187"/>
      <c r="AP239" s="187"/>
      <c r="AQ239" s="187"/>
      <c r="AR239" s="187"/>
      <c r="AS239" s="187"/>
      <c r="AT239" s="187"/>
      <c r="AU239" s="187"/>
      <c r="AV239" s="187"/>
      <c r="AW239" s="187"/>
      <c r="AX239" s="187"/>
      <c r="AY239" s="187"/>
      <c r="AZ239" s="187"/>
      <c r="BA239" s="187"/>
      <c r="BB239" s="187"/>
      <c r="BC239" s="187"/>
      <c r="BD239" s="187"/>
      <c r="BE239" s="187"/>
    </row>
    <row r="240" spans="1:57" s="9" customFormat="1" ht="19.5" customHeight="1">
      <c r="A240" s="187"/>
      <c r="B240" s="249"/>
      <c r="C240" s="179"/>
      <c r="D240" s="197"/>
      <c r="E240" s="197"/>
      <c r="F240" s="197"/>
      <c r="G240" s="197"/>
      <c r="H240" s="202"/>
      <c r="I240" s="197"/>
      <c r="J240" s="202"/>
      <c r="K240" s="197"/>
      <c r="L240" s="197"/>
      <c r="M240" s="197"/>
      <c r="N240" s="185"/>
      <c r="O240" s="197"/>
      <c r="P240" s="197"/>
      <c r="Q240" s="201"/>
      <c r="R240" s="203"/>
      <c r="S240" s="203"/>
      <c r="T240" s="203"/>
      <c r="U240" s="203"/>
      <c r="V240" s="73" t="s">
        <v>152</v>
      </c>
      <c r="W240" s="15">
        <f>SUM(W234+W236+W238)</f>
        <v>0</v>
      </c>
      <c r="X240" s="187"/>
      <c r="Y240" s="207"/>
      <c r="Z240" s="187"/>
      <c r="AA240" s="187"/>
      <c r="AB240" s="187"/>
      <c r="AC240" s="187"/>
      <c r="AD240" s="187"/>
      <c r="AE240" s="187"/>
      <c r="AF240" s="187"/>
      <c r="AG240" s="187"/>
      <c r="AH240" s="187"/>
      <c r="AI240" s="187"/>
      <c r="AJ240" s="187"/>
      <c r="AK240" s="187"/>
      <c r="AL240" s="187"/>
      <c r="AM240" s="187"/>
      <c r="AN240" s="187"/>
      <c r="AO240" s="187"/>
      <c r="AP240" s="187"/>
      <c r="AQ240" s="187"/>
      <c r="AR240" s="187"/>
      <c r="AS240" s="187"/>
      <c r="AT240" s="187"/>
      <c r="AU240" s="187"/>
      <c r="AV240" s="187"/>
      <c r="AW240" s="187"/>
      <c r="AX240" s="187"/>
      <c r="AY240" s="187"/>
      <c r="AZ240" s="187"/>
      <c r="BA240" s="187"/>
      <c r="BB240" s="187"/>
      <c r="BC240" s="187"/>
      <c r="BD240" s="187"/>
      <c r="BE240" s="187"/>
    </row>
    <row r="241" spans="1:57" s="9" customFormat="1" ht="19.5" customHeight="1">
      <c r="A241" s="187"/>
      <c r="B241" s="187"/>
      <c r="C241" s="187"/>
      <c r="D241" s="205"/>
      <c r="E241" s="205"/>
      <c r="F241" s="75"/>
      <c r="G241" s="205"/>
      <c r="H241" s="205"/>
      <c r="I241" s="205"/>
      <c r="J241" s="205"/>
      <c r="K241" s="205"/>
      <c r="L241" s="205"/>
      <c r="M241" s="205"/>
      <c r="N241" s="188"/>
      <c r="O241" s="205"/>
      <c r="P241" s="205"/>
      <c r="Q241" s="189"/>
      <c r="R241" s="187"/>
      <c r="S241" s="187"/>
      <c r="T241" s="187"/>
      <c r="U241" s="187"/>
      <c r="V241" s="187"/>
      <c r="W241" s="187"/>
      <c r="X241" s="187"/>
      <c r="Y241" s="20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c r="AU241" s="187"/>
      <c r="AV241" s="187"/>
      <c r="AW241" s="187"/>
      <c r="AX241" s="187"/>
      <c r="AY241" s="187"/>
      <c r="AZ241" s="187"/>
      <c r="BA241" s="187"/>
      <c r="BB241" s="187"/>
      <c r="BC241" s="187"/>
      <c r="BD241" s="187"/>
      <c r="BE241" s="187"/>
    </row>
    <row r="242" spans="1:57" s="9" customFormat="1" ht="43.5" customHeight="1">
      <c r="A242" s="187"/>
      <c r="B242" s="259" t="s">
        <v>153</v>
      </c>
      <c r="C242" s="260"/>
      <c r="D242" s="260"/>
      <c r="E242" s="260"/>
      <c r="F242" s="260"/>
      <c r="G242" s="260"/>
      <c r="H242" s="260"/>
      <c r="I242" s="260"/>
      <c r="J242" s="260"/>
      <c r="K242" s="260"/>
      <c r="L242" s="260"/>
      <c r="M242" s="260"/>
      <c r="N242" s="260"/>
      <c r="O242" s="260"/>
      <c r="P242" s="260"/>
      <c r="Q242" s="37"/>
      <c r="R242" s="259" t="s">
        <v>123</v>
      </c>
      <c r="S242" s="259"/>
      <c r="T242" s="259"/>
      <c r="U242" s="259"/>
      <c r="V242" s="259"/>
      <c r="W242" s="259"/>
      <c r="X242" s="187"/>
      <c r="Y242" s="207"/>
      <c r="Z242" s="187"/>
      <c r="AA242" s="187"/>
      <c r="AB242" s="187"/>
      <c r="AC242" s="187"/>
      <c r="AD242" s="187"/>
      <c r="AE242" s="187"/>
      <c r="AF242" s="187"/>
      <c r="AG242" s="187"/>
      <c r="AH242" s="187"/>
      <c r="AI242" s="187"/>
      <c r="AJ242" s="187"/>
      <c r="AK242" s="187"/>
      <c r="AL242" s="187"/>
      <c r="AM242" s="187"/>
      <c r="AN242" s="187"/>
      <c r="AO242" s="187"/>
      <c r="AP242" s="187"/>
      <c r="AQ242" s="187"/>
      <c r="AR242" s="187"/>
      <c r="AS242" s="187"/>
      <c r="AT242" s="187"/>
      <c r="AU242" s="187"/>
      <c r="AV242" s="187"/>
      <c r="AW242" s="187"/>
      <c r="AX242" s="187"/>
      <c r="AY242" s="187"/>
      <c r="AZ242" s="187"/>
      <c r="BA242" s="187"/>
      <c r="BB242" s="187"/>
      <c r="BC242" s="187"/>
      <c r="BD242" s="187"/>
      <c r="BE242" s="187"/>
    </row>
    <row r="243" spans="1:57" s="9" customFormat="1" ht="18.75" customHeight="1">
      <c r="A243" s="187"/>
      <c r="B243" s="187"/>
      <c r="C243" s="187"/>
      <c r="D243" s="205"/>
      <c r="E243" s="205"/>
      <c r="F243" s="75"/>
      <c r="G243" s="205"/>
      <c r="H243" s="205"/>
      <c r="I243" s="205"/>
      <c r="J243" s="205"/>
      <c r="K243" s="205"/>
      <c r="L243" s="205"/>
      <c r="M243" s="205"/>
      <c r="N243" s="188"/>
      <c r="O243" s="205"/>
      <c r="P243" s="205"/>
      <c r="Q243" s="189"/>
      <c r="R243" s="187"/>
      <c r="S243" s="187"/>
      <c r="T243" s="187"/>
      <c r="U243" s="187"/>
      <c r="V243" s="187"/>
      <c r="W243" s="187"/>
      <c r="X243" s="187"/>
      <c r="Y243" s="207"/>
      <c r="Z243" s="187"/>
      <c r="AA243" s="187"/>
      <c r="AB243" s="187"/>
      <c r="AC243" s="187"/>
      <c r="AD243" s="187"/>
      <c r="AE243" s="187"/>
      <c r="AF243" s="187"/>
      <c r="AG243" s="187"/>
      <c r="AH243" s="187"/>
      <c r="AI243" s="187"/>
      <c r="AJ243" s="187"/>
      <c r="AK243" s="187"/>
      <c r="AL243" s="187"/>
      <c r="AM243" s="187"/>
      <c r="AN243" s="187"/>
      <c r="AO243" s="187"/>
      <c r="AP243" s="187"/>
      <c r="AQ243" s="187"/>
      <c r="AR243" s="187"/>
      <c r="AS243" s="187"/>
      <c r="AT243" s="187"/>
      <c r="AU243" s="187"/>
      <c r="AV243" s="187"/>
      <c r="AW243" s="187"/>
      <c r="AX243" s="187"/>
      <c r="AY243" s="187"/>
      <c r="AZ243" s="187"/>
      <c r="BA243" s="187"/>
      <c r="BB243" s="187"/>
      <c r="BC243" s="187"/>
      <c r="BD243" s="187"/>
      <c r="BE243" s="187"/>
    </row>
    <row r="244" spans="1:57" s="9" customFormat="1" ht="35.1" customHeight="1">
      <c r="A244" s="187"/>
      <c r="B244" s="249" t="s">
        <v>55</v>
      </c>
      <c r="C244" s="179"/>
      <c r="D244" s="197"/>
      <c r="E244" s="197"/>
      <c r="F244" s="197"/>
      <c r="G244" s="197"/>
      <c r="H244" s="197"/>
      <c r="I244" s="197"/>
      <c r="J244" s="197"/>
      <c r="K244" s="197"/>
      <c r="L244" s="197"/>
      <c r="M244" s="197"/>
      <c r="N244" s="185" t="s">
        <v>113</v>
      </c>
      <c r="O244" s="197"/>
      <c r="P244" s="197"/>
      <c r="Q244" s="198" t="s">
        <v>128</v>
      </c>
      <c r="R244" s="199">
        <f>R$21</f>
        <v>44927</v>
      </c>
      <c r="S244" s="199">
        <f t="shared" ref="S244:V244" si="65">S$21</f>
        <v>44934</v>
      </c>
      <c r="T244" s="199">
        <f t="shared" si="65"/>
        <v>44941</v>
      </c>
      <c r="U244" s="199">
        <f t="shared" si="65"/>
        <v>44948</v>
      </c>
      <c r="V244" s="199">
        <f t="shared" si="65"/>
        <v>44955</v>
      </c>
      <c r="W244" s="179"/>
      <c r="X244" s="187"/>
      <c r="Y244" s="207"/>
      <c r="Z244" s="187"/>
      <c r="AA244" s="187"/>
      <c r="AB244" s="187"/>
      <c r="AC244" s="187"/>
      <c r="AD244" s="187"/>
      <c r="AE244" s="187"/>
      <c r="AF244" s="187"/>
      <c r="AG244" s="187"/>
      <c r="AH244" s="187"/>
      <c r="AI244" s="187"/>
      <c r="AJ244" s="187"/>
      <c r="AK244" s="187"/>
      <c r="AL244" s="187"/>
      <c r="AM244" s="187"/>
      <c r="AN244" s="187"/>
      <c r="AO244" s="187"/>
      <c r="AP244" s="187"/>
      <c r="AQ244" s="187"/>
      <c r="AR244" s="187"/>
      <c r="AS244" s="187"/>
      <c r="AT244" s="187"/>
      <c r="AU244" s="187"/>
      <c r="AV244" s="187"/>
      <c r="AW244" s="187"/>
      <c r="AX244" s="187"/>
      <c r="AY244" s="187"/>
      <c r="AZ244" s="187"/>
      <c r="BA244" s="187"/>
      <c r="BB244" s="187"/>
      <c r="BC244" s="187"/>
      <c r="BD244" s="187"/>
      <c r="BE244" s="187"/>
    </row>
    <row r="245" spans="1:57" s="9" customFormat="1" ht="21.95" customHeight="1">
      <c r="A245" s="187"/>
      <c r="B245" s="249"/>
      <c r="C245" s="178"/>
      <c r="D245" s="200"/>
      <c r="E245" s="200"/>
      <c r="F245" s="197"/>
      <c r="G245" s="197"/>
      <c r="H245" s="197"/>
      <c r="I245" s="197"/>
      <c r="J245" s="197"/>
      <c r="K245" s="197"/>
      <c r="L245" s="197"/>
      <c r="M245" s="197"/>
      <c r="N245" s="185"/>
      <c r="O245" s="197"/>
      <c r="P245" s="197"/>
      <c r="Q245" s="198" t="s">
        <v>129</v>
      </c>
      <c r="R245" s="199">
        <f>R$22</f>
        <v>44933</v>
      </c>
      <c r="S245" s="199">
        <f t="shared" ref="S245:V245" si="66">S$22</f>
        <v>44940</v>
      </c>
      <c r="T245" s="199">
        <f t="shared" si="66"/>
        <v>44947</v>
      </c>
      <c r="U245" s="199">
        <f t="shared" si="66"/>
        <v>44954</v>
      </c>
      <c r="V245" s="199">
        <f t="shared" si="66"/>
        <v>44957</v>
      </c>
      <c r="W245" s="179"/>
      <c r="X245" s="187"/>
      <c r="Y245" s="207"/>
      <c r="Z245" s="187"/>
      <c r="AA245" s="187"/>
      <c r="AB245" s="187"/>
      <c r="AC245" s="187"/>
      <c r="AD245" s="187"/>
      <c r="AE245" s="187"/>
      <c r="AF245" s="187"/>
      <c r="AG245" s="187"/>
      <c r="AH245" s="187"/>
      <c r="AI245" s="187"/>
      <c r="AJ245" s="187"/>
      <c r="AK245" s="187"/>
      <c r="AL245" s="187"/>
      <c r="AM245" s="187"/>
      <c r="AN245" s="187"/>
      <c r="AO245" s="187"/>
      <c r="AP245" s="187"/>
      <c r="AQ245" s="187"/>
      <c r="AR245" s="187"/>
      <c r="AS245" s="187"/>
      <c r="AT245" s="187"/>
      <c r="AU245" s="187"/>
      <c r="AV245" s="187"/>
      <c r="AW245" s="187"/>
      <c r="AX245" s="187"/>
      <c r="AY245" s="187"/>
      <c r="AZ245" s="187"/>
      <c r="BA245" s="187"/>
      <c r="BB245" s="187"/>
      <c r="BC245" s="187"/>
      <c r="BD245" s="187"/>
      <c r="BE245" s="187"/>
    </row>
    <row r="246" spans="1:57" s="9" customFormat="1" ht="12" customHeight="1">
      <c r="A246" s="187"/>
      <c r="B246" s="249"/>
      <c r="C246" s="178"/>
      <c r="D246" s="200"/>
      <c r="E246" s="200"/>
      <c r="F246" s="197"/>
      <c r="G246" s="197"/>
      <c r="H246" s="197"/>
      <c r="I246" s="197"/>
      <c r="J246" s="197"/>
      <c r="K246" s="197"/>
      <c r="L246" s="197"/>
      <c r="M246" s="197"/>
      <c r="N246" s="185"/>
      <c r="O246" s="197"/>
      <c r="P246" s="197"/>
      <c r="Q246" s="201"/>
      <c r="R246" s="199"/>
      <c r="S246" s="199"/>
      <c r="T246" s="199"/>
      <c r="U246" s="199"/>
      <c r="V246" s="199"/>
      <c r="W246" s="179"/>
      <c r="X246" s="187"/>
      <c r="Y246" s="207"/>
      <c r="Z246" s="187"/>
      <c r="AA246" s="187"/>
      <c r="AB246" s="187"/>
      <c r="AC246" s="187"/>
      <c r="AD246" s="187"/>
      <c r="AE246" s="187"/>
      <c r="AF246" s="187"/>
      <c r="AG246" s="187"/>
      <c r="AH246" s="187"/>
      <c r="AI246" s="187"/>
      <c r="AJ246" s="187"/>
      <c r="AK246" s="187"/>
      <c r="AL246" s="187"/>
      <c r="AM246" s="187"/>
      <c r="AN246" s="187"/>
      <c r="AO246" s="187"/>
      <c r="AP246" s="187"/>
      <c r="AQ246" s="187"/>
      <c r="AR246" s="187"/>
      <c r="AS246" s="187"/>
      <c r="AT246" s="187"/>
      <c r="AU246" s="187"/>
      <c r="AV246" s="187"/>
      <c r="AW246" s="187"/>
      <c r="AX246" s="187"/>
      <c r="AY246" s="187"/>
      <c r="AZ246" s="187"/>
      <c r="BA246" s="187"/>
      <c r="BB246" s="187"/>
      <c r="BC246" s="187"/>
      <c r="BD246" s="187"/>
      <c r="BE246" s="187"/>
    </row>
    <row r="247" spans="1:57" s="9" customFormat="1" ht="15.75">
      <c r="A247" s="187"/>
      <c r="B247" s="249"/>
      <c r="C247" s="178"/>
      <c r="D247" s="200"/>
      <c r="E247" s="200"/>
      <c r="F247" s="76"/>
      <c r="G247" s="197"/>
      <c r="H247" s="202"/>
      <c r="I247" s="197"/>
      <c r="J247" s="202"/>
      <c r="K247" s="197"/>
      <c r="L247" s="197"/>
      <c r="M247" s="197"/>
      <c r="N247" s="122" t="str">
        <f>'Employee and project details'!L68</f>
        <v>- Select work type -</v>
      </c>
      <c r="O247" s="197"/>
      <c r="P247" s="197"/>
      <c r="Q247" s="201"/>
      <c r="R247" s="123"/>
      <c r="S247" s="123"/>
      <c r="T247" s="123"/>
      <c r="U247" s="123"/>
      <c r="V247" s="123"/>
      <c r="W247" s="203">
        <f>SUM(R247:V247)</f>
        <v>0</v>
      </c>
      <c r="X247" s="187"/>
      <c r="Y247" s="207">
        <f>$Y$256*'Employee and project details'!O68</f>
        <v>0</v>
      </c>
      <c r="Z247" s="187"/>
      <c r="AA247" s="187"/>
      <c r="AB247" s="187"/>
      <c r="AC247" s="187"/>
      <c r="AD247" s="187"/>
      <c r="AE247" s="187"/>
      <c r="AF247" s="187"/>
      <c r="AG247" s="187"/>
      <c r="AH247" s="187"/>
      <c r="AI247" s="187"/>
      <c r="AJ247" s="187"/>
      <c r="AK247" s="187"/>
      <c r="AL247" s="187"/>
      <c r="AM247" s="187"/>
      <c r="AN247" s="187"/>
      <c r="AO247" s="187"/>
      <c r="AP247" s="187"/>
      <c r="AQ247" s="187"/>
      <c r="AR247" s="187"/>
      <c r="AS247" s="187"/>
      <c r="AT247" s="187"/>
      <c r="AU247" s="187"/>
      <c r="AV247" s="187"/>
      <c r="AW247" s="187"/>
      <c r="AX247" s="187"/>
      <c r="AY247" s="187"/>
      <c r="AZ247" s="187"/>
      <c r="BA247" s="187"/>
      <c r="BB247" s="187"/>
      <c r="BC247" s="187"/>
      <c r="BD247" s="187"/>
      <c r="BE247" s="187"/>
    </row>
    <row r="248" spans="1:57" s="9" customFormat="1" ht="21" customHeight="1">
      <c r="A248" s="187"/>
      <c r="B248" s="249"/>
      <c r="C248" s="178"/>
      <c r="D248" s="200"/>
      <c r="E248" s="200"/>
      <c r="F248" s="197"/>
      <c r="G248" s="197"/>
      <c r="H248" s="197"/>
      <c r="I248" s="197"/>
      <c r="J248" s="197"/>
      <c r="K248" s="197"/>
      <c r="L248" s="197"/>
      <c r="M248" s="197"/>
      <c r="N248" s="185"/>
      <c r="O248" s="197"/>
      <c r="P248" s="197"/>
      <c r="Q248" s="201"/>
      <c r="R248" s="83"/>
      <c r="S248" s="83"/>
      <c r="T248" s="83"/>
      <c r="U248" s="83"/>
      <c r="V248" s="83"/>
      <c r="W248" s="204"/>
      <c r="X248" s="187"/>
      <c r="Y248" s="207"/>
      <c r="Z248" s="187"/>
      <c r="AA248" s="187"/>
      <c r="AB248" s="187"/>
      <c r="AC248" s="187"/>
      <c r="AD248" s="187"/>
      <c r="AE248" s="187"/>
      <c r="AF248" s="187"/>
      <c r="AG248" s="187"/>
      <c r="AH248" s="187"/>
      <c r="AI248" s="187"/>
      <c r="AJ248" s="187"/>
      <c r="AK248" s="187"/>
      <c r="AL248" s="187"/>
      <c r="AM248" s="187"/>
      <c r="AN248" s="187"/>
      <c r="AO248" s="187"/>
      <c r="AP248" s="187"/>
      <c r="AQ248" s="187"/>
      <c r="AR248" s="187"/>
      <c r="AS248" s="187"/>
      <c r="AT248" s="187"/>
      <c r="AU248" s="187"/>
      <c r="AV248" s="187"/>
      <c r="AW248" s="187"/>
      <c r="AX248" s="187"/>
      <c r="AY248" s="187"/>
      <c r="AZ248" s="187"/>
      <c r="BA248" s="187"/>
      <c r="BB248" s="187"/>
      <c r="BC248" s="187"/>
      <c r="BD248" s="187"/>
      <c r="BE248" s="187"/>
    </row>
    <row r="249" spans="1:57" s="9" customFormat="1" ht="15.75">
      <c r="A249" s="187"/>
      <c r="B249" s="249"/>
      <c r="C249" s="178"/>
      <c r="D249" s="200"/>
      <c r="E249" s="200"/>
      <c r="F249" s="76"/>
      <c r="G249" s="197"/>
      <c r="H249" s="202"/>
      <c r="I249" s="197"/>
      <c r="J249" s="202"/>
      <c r="K249" s="197"/>
      <c r="L249" s="197"/>
      <c r="M249" s="197"/>
      <c r="N249" s="122" t="str">
        <f>'Employee and project details'!L70</f>
        <v>- Select work type -</v>
      </c>
      <c r="O249" s="197"/>
      <c r="P249" s="197"/>
      <c r="Q249" s="201"/>
      <c r="R249" s="123"/>
      <c r="S249" s="123"/>
      <c r="T249" s="123"/>
      <c r="U249" s="123"/>
      <c r="V249" s="123"/>
      <c r="W249" s="203">
        <f>SUM(R249:V249)</f>
        <v>0</v>
      </c>
      <c r="X249" s="187"/>
      <c r="Y249" s="207">
        <f>$Y$256*'Employee and project details'!O70</f>
        <v>0</v>
      </c>
      <c r="Z249" s="187"/>
      <c r="AA249" s="187"/>
      <c r="AB249" s="187"/>
      <c r="AC249" s="187"/>
      <c r="AD249" s="187"/>
      <c r="AE249" s="187"/>
      <c r="AF249" s="187"/>
      <c r="AG249" s="187"/>
      <c r="AH249" s="187"/>
      <c r="AI249" s="187"/>
      <c r="AJ249" s="187"/>
      <c r="AK249" s="187"/>
      <c r="AL249" s="187"/>
      <c r="AM249" s="187"/>
      <c r="AN249" s="187"/>
      <c r="AO249" s="187"/>
      <c r="AP249" s="187"/>
      <c r="AQ249" s="187"/>
      <c r="AR249" s="187"/>
      <c r="AS249" s="187"/>
      <c r="AT249" s="187"/>
      <c r="AU249" s="187"/>
      <c r="AV249" s="187"/>
      <c r="AW249" s="187"/>
      <c r="AX249" s="187"/>
      <c r="AY249" s="187"/>
      <c r="AZ249" s="187"/>
      <c r="BA249" s="187"/>
      <c r="BB249" s="187"/>
      <c r="BC249" s="187"/>
      <c r="BD249" s="187"/>
      <c r="BE249" s="187"/>
    </row>
    <row r="250" spans="1:57" s="9" customFormat="1" ht="21" customHeight="1">
      <c r="A250" s="187"/>
      <c r="B250" s="249"/>
      <c r="C250" s="178"/>
      <c r="D250" s="200"/>
      <c r="E250" s="200"/>
      <c r="F250" s="197"/>
      <c r="G250" s="197"/>
      <c r="H250" s="197"/>
      <c r="I250" s="197"/>
      <c r="J250" s="197"/>
      <c r="K250" s="197"/>
      <c r="L250" s="197"/>
      <c r="M250" s="197"/>
      <c r="N250" s="185"/>
      <c r="O250" s="197"/>
      <c r="P250" s="197"/>
      <c r="Q250" s="201"/>
      <c r="R250" s="83"/>
      <c r="S250" s="83"/>
      <c r="T250" s="83"/>
      <c r="U250" s="83"/>
      <c r="V250" s="83"/>
      <c r="W250" s="204"/>
      <c r="X250" s="187"/>
      <c r="Y250" s="207"/>
      <c r="Z250" s="187"/>
      <c r="AA250" s="187"/>
      <c r="AB250" s="187"/>
      <c r="AC250" s="187"/>
      <c r="AD250" s="187"/>
      <c r="AE250" s="187"/>
      <c r="AF250" s="187"/>
      <c r="AG250" s="187"/>
      <c r="AH250" s="187"/>
      <c r="AI250" s="187"/>
      <c r="AJ250" s="187"/>
      <c r="AK250" s="187"/>
      <c r="AL250" s="187"/>
      <c r="AM250" s="187"/>
      <c r="AN250" s="187"/>
      <c r="AO250" s="187"/>
      <c r="AP250" s="187"/>
      <c r="AQ250" s="187"/>
      <c r="AR250" s="187"/>
      <c r="AS250" s="187"/>
      <c r="AT250" s="187"/>
      <c r="AU250" s="187"/>
      <c r="AV250" s="187"/>
      <c r="AW250" s="187"/>
      <c r="AX250" s="187"/>
      <c r="AY250" s="187"/>
      <c r="AZ250" s="187"/>
      <c r="BA250" s="187"/>
      <c r="BB250" s="187"/>
      <c r="BC250" s="187"/>
      <c r="BD250" s="187"/>
      <c r="BE250" s="187"/>
    </row>
    <row r="251" spans="1:57" s="9" customFormat="1" ht="15.75">
      <c r="A251" s="187"/>
      <c r="B251" s="249"/>
      <c r="C251" s="178"/>
      <c r="D251" s="200"/>
      <c r="E251" s="200"/>
      <c r="F251" s="76"/>
      <c r="G251" s="197"/>
      <c r="H251" s="202"/>
      <c r="I251" s="197"/>
      <c r="J251" s="202"/>
      <c r="K251" s="197"/>
      <c r="L251" s="197"/>
      <c r="M251" s="197"/>
      <c r="N251" s="122" t="str">
        <f>'Employee and project details'!L72</f>
        <v>- Select work type -</v>
      </c>
      <c r="O251" s="197"/>
      <c r="P251" s="197"/>
      <c r="Q251" s="201"/>
      <c r="R251" s="123"/>
      <c r="S251" s="123"/>
      <c r="T251" s="123"/>
      <c r="U251" s="123"/>
      <c r="V251" s="123"/>
      <c r="W251" s="203">
        <f>SUM(R251:V251)</f>
        <v>0</v>
      </c>
      <c r="X251" s="187"/>
      <c r="Y251" s="207">
        <f>$Y$256*'Employee and project details'!O72</f>
        <v>0</v>
      </c>
      <c r="Z251" s="187"/>
      <c r="AA251" s="187"/>
      <c r="AB251" s="187"/>
      <c r="AC251" s="187"/>
      <c r="AD251" s="187"/>
      <c r="AE251" s="187"/>
      <c r="AF251" s="187"/>
      <c r="AG251" s="187"/>
      <c r="AH251" s="187"/>
      <c r="AI251" s="187"/>
      <c r="AJ251" s="187"/>
      <c r="AK251" s="187"/>
      <c r="AL251" s="187"/>
      <c r="AM251" s="187"/>
      <c r="AN251" s="187"/>
      <c r="AO251" s="187"/>
      <c r="AP251" s="187"/>
      <c r="AQ251" s="187"/>
      <c r="AR251" s="187"/>
      <c r="AS251" s="187"/>
      <c r="AT251" s="187"/>
      <c r="AU251" s="187"/>
      <c r="AV251" s="187"/>
      <c r="AW251" s="187"/>
      <c r="AX251" s="187"/>
      <c r="AY251" s="187"/>
      <c r="AZ251" s="187"/>
      <c r="BA251" s="187"/>
      <c r="BB251" s="187"/>
      <c r="BC251" s="187"/>
      <c r="BD251" s="187"/>
      <c r="BE251" s="187"/>
    </row>
    <row r="252" spans="1:57" s="9" customFormat="1" ht="21" customHeight="1">
      <c r="A252" s="187"/>
      <c r="B252" s="249"/>
      <c r="C252" s="178"/>
      <c r="D252" s="200"/>
      <c r="E252" s="200"/>
      <c r="F252" s="197"/>
      <c r="G252" s="197"/>
      <c r="H252" s="197"/>
      <c r="I252" s="197"/>
      <c r="J252" s="197"/>
      <c r="K252" s="197"/>
      <c r="L252" s="197"/>
      <c r="M252" s="197"/>
      <c r="N252" s="185"/>
      <c r="O252" s="197"/>
      <c r="P252" s="197"/>
      <c r="Q252" s="201"/>
      <c r="R252" s="204"/>
      <c r="S252" s="204"/>
      <c r="T252" s="204"/>
      <c r="U252" s="204"/>
      <c r="V252" s="204"/>
      <c r="W252" s="204"/>
      <c r="X252" s="187"/>
      <c r="Y252" s="207"/>
      <c r="Z252" s="187"/>
      <c r="AA252" s="187"/>
      <c r="AB252" s="187"/>
      <c r="AC252" s="187"/>
      <c r="AD252" s="187"/>
      <c r="AE252" s="187"/>
      <c r="AF252" s="187"/>
      <c r="AG252" s="187"/>
      <c r="AH252" s="187"/>
      <c r="AI252" s="187"/>
      <c r="AJ252" s="187"/>
      <c r="AK252" s="187"/>
      <c r="AL252" s="187"/>
      <c r="AM252" s="187"/>
      <c r="AN252" s="187"/>
      <c r="AO252" s="187"/>
      <c r="AP252" s="187"/>
      <c r="AQ252" s="187"/>
      <c r="AR252" s="187"/>
      <c r="AS252" s="187"/>
      <c r="AT252" s="187"/>
      <c r="AU252" s="187"/>
      <c r="AV252" s="187"/>
      <c r="AW252" s="187"/>
      <c r="AX252" s="187"/>
      <c r="AY252" s="187"/>
      <c r="AZ252" s="187"/>
      <c r="BA252" s="187"/>
      <c r="BB252" s="187"/>
      <c r="BC252" s="187"/>
      <c r="BD252" s="187"/>
      <c r="BE252" s="187"/>
    </row>
    <row r="253" spans="1:57" s="9" customFormat="1" ht="19.5" customHeight="1">
      <c r="A253" s="187"/>
      <c r="B253" s="249"/>
      <c r="C253" s="179"/>
      <c r="D253" s="197"/>
      <c r="E253" s="197"/>
      <c r="F253" s="197"/>
      <c r="G253" s="197"/>
      <c r="H253" s="202"/>
      <c r="I253" s="197"/>
      <c r="J253" s="202"/>
      <c r="K253" s="197"/>
      <c r="L253" s="197"/>
      <c r="M253" s="197"/>
      <c r="N253" s="185"/>
      <c r="O253" s="197"/>
      <c r="P253" s="197"/>
      <c r="Q253" s="201"/>
      <c r="R253" s="203"/>
      <c r="S253" s="203"/>
      <c r="T253" s="203"/>
      <c r="U253" s="203"/>
      <c r="V253" s="73" t="s">
        <v>154</v>
      </c>
      <c r="W253" s="15">
        <f>SUM(W247,W249,W251)</f>
        <v>0</v>
      </c>
      <c r="X253" s="187"/>
      <c r="Y253" s="207"/>
      <c r="Z253" s="187"/>
      <c r="AA253" s="187"/>
      <c r="AB253" s="187"/>
      <c r="AC253" s="187"/>
      <c r="AD253" s="187"/>
      <c r="AE253" s="187"/>
      <c r="AF253" s="187"/>
      <c r="AG253" s="187"/>
      <c r="AH253" s="187"/>
      <c r="AI253" s="187"/>
      <c r="AJ253" s="187"/>
      <c r="AK253" s="187"/>
      <c r="AL253" s="187"/>
      <c r="AM253" s="187"/>
      <c r="AN253" s="187"/>
      <c r="AO253" s="187"/>
      <c r="AP253" s="187"/>
      <c r="AQ253" s="187"/>
      <c r="AR253" s="187"/>
      <c r="AS253" s="187"/>
      <c r="AT253" s="187"/>
      <c r="AU253" s="187"/>
      <c r="AV253" s="187"/>
      <c r="AW253" s="187"/>
      <c r="AX253" s="187"/>
      <c r="AY253" s="187"/>
      <c r="AZ253" s="187"/>
      <c r="BA253" s="187"/>
      <c r="BB253" s="187"/>
      <c r="BC253" s="187"/>
      <c r="BD253" s="187"/>
      <c r="BE253" s="187"/>
    </row>
    <row r="254" spans="1:57" s="9" customFormat="1" ht="35.1" customHeight="1">
      <c r="A254" s="187"/>
      <c r="B254" s="187"/>
      <c r="C254" s="187"/>
      <c r="D254" s="187"/>
      <c r="E254" s="187"/>
      <c r="F254" s="187"/>
      <c r="G254" s="187"/>
      <c r="H254" s="187"/>
      <c r="I254" s="187"/>
      <c r="J254" s="187"/>
      <c r="K254" s="187"/>
      <c r="L254" s="187"/>
      <c r="M254" s="187"/>
      <c r="N254" s="188"/>
      <c r="O254" s="187"/>
      <c r="P254" s="187"/>
      <c r="Q254" s="189"/>
      <c r="R254" s="187"/>
      <c r="S254" s="187"/>
      <c r="T254" s="187"/>
      <c r="U254" s="187"/>
      <c r="V254" s="187"/>
      <c r="W254" s="187"/>
      <c r="X254" s="187"/>
      <c r="Y254" s="214"/>
      <c r="Z254" s="187"/>
      <c r="AA254" s="187"/>
      <c r="AB254" s="187"/>
      <c r="AC254" s="187"/>
      <c r="AD254" s="187"/>
      <c r="AE254" s="187"/>
      <c r="AF254" s="187"/>
      <c r="AG254" s="187"/>
      <c r="AH254" s="187"/>
      <c r="AI254" s="187"/>
      <c r="AJ254" s="187"/>
      <c r="AK254" s="187"/>
      <c r="AL254" s="187"/>
      <c r="AM254" s="187"/>
      <c r="AN254" s="187"/>
      <c r="AO254" s="187"/>
      <c r="AP254" s="187"/>
      <c r="AQ254" s="187"/>
      <c r="AR254" s="187"/>
      <c r="AS254" s="187"/>
      <c r="AT254" s="187"/>
      <c r="AU254" s="187"/>
      <c r="AV254" s="187"/>
      <c r="AW254" s="187"/>
      <c r="AX254" s="187"/>
      <c r="AY254" s="187"/>
      <c r="AZ254" s="187"/>
      <c r="BA254" s="187"/>
      <c r="BB254" s="187"/>
      <c r="BC254" s="187"/>
      <c r="BD254" s="187"/>
      <c r="BE254" s="187"/>
    </row>
    <row r="255" spans="1:57" s="9" customFormat="1" ht="35.1" customHeight="1">
      <c r="A255" s="187"/>
      <c r="B255" s="90"/>
      <c r="C255" s="90"/>
      <c r="D255" s="90"/>
      <c r="E255" s="90"/>
      <c r="F255" s="90"/>
      <c r="G255" s="90"/>
      <c r="H255" s="90"/>
      <c r="I255" s="90"/>
      <c r="J255" s="90"/>
      <c r="K255" s="90"/>
      <c r="L255" s="90"/>
      <c r="M255" s="90"/>
      <c r="N255" s="90"/>
      <c r="O255" s="90"/>
      <c r="P255" s="90"/>
      <c r="Q255" s="90" t="s">
        <v>155</v>
      </c>
      <c r="R255" s="91">
        <f>SUM(R24:R29,R37:R86,R94:R212,R221:R225,R234:R238,R247:R251)</f>
        <v>0</v>
      </c>
      <c r="S255" s="91">
        <f>SUM(S24:S29,S37:S86,S94:S212,S221:S225,S234:S238,S247:S251)</f>
        <v>0</v>
      </c>
      <c r="T255" s="91">
        <f>SUM(T24:T29,T37:T86,T94:T212,T221:T225,T234:T238,T247:T251)</f>
        <v>0</v>
      </c>
      <c r="U255" s="91">
        <f>SUM(U24:U29,U37:U86,U94:U212,U221:U225,U234:U238,U247:U251)</f>
        <v>0</v>
      </c>
      <c r="V255" s="91">
        <f>SUM(V24:V29,V37:V86,V94:V212,V221:V225,V234:V238,V247:V251)</f>
        <v>0</v>
      </c>
      <c r="W255" s="90"/>
      <c r="X255" s="187"/>
      <c r="Y255" s="214"/>
      <c r="Z255" s="187"/>
      <c r="AA255" s="187"/>
      <c r="AB255" s="187"/>
      <c r="AC255" s="187"/>
      <c r="AD255" s="187"/>
      <c r="AE255" s="187"/>
      <c r="AF255" s="187"/>
      <c r="AG255" s="187"/>
      <c r="AH255" s="187"/>
      <c r="AI255" s="187"/>
      <c r="AJ255" s="187"/>
      <c r="AK255" s="187"/>
      <c r="AL255" s="187"/>
      <c r="AM255" s="187"/>
      <c r="AN255" s="187"/>
      <c r="AO255" s="187"/>
      <c r="AP255" s="187"/>
      <c r="AQ255" s="187"/>
      <c r="AR255" s="187"/>
      <c r="AS255" s="187"/>
      <c r="AT255" s="187"/>
      <c r="AU255" s="187"/>
      <c r="AV255" s="187"/>
      <c r="AW255" s="187"/>
      <c r="AX255" s="187"/>
      <c r="AY255" s="187"/>
      <c r="AZ255" s="187"/>
      <c r="BA255" s="187"/>
      <c r="BB255" s="187"/>
      <c r="BC255" s="187"/>
      <c r="BD255" s="187"/>
      <c r="BE255" s="187"/>
    </row>
    <row r="256" spans="1:57" s="67" customFormat="1" ht="33" customHeight="1">
      <c r="A256" s="62"/>
      <c r="B256" s="63"/>
      <c r="C256" s="63"/>
      <c r="D256" s="63"/>
      <c r="E256" s="63"/>
      <c r="F256" s="63"/>
      <c r="G256" s="63"/>
      <c r="H256" s="64"/>
      <c r="I256" s="63"/>
      <c r="J256" s="64"/>
      <c r="K256" s="63"/>
      <c r="L256" s="63"/>
      <c r="M256" s="63"/>
      <c r="N256" s="65"/>
      <c r="O256" s="63"/>
      <c r="P256" s="63"/>
      <c r="Q256" s="68"/>
      <c r="R256" s="68"/>
      <c r="S256" s="68"/>
      <c r="T256" s="68"/>
      <c r="U256" s="68"/>
      <c r="V256" s="90" t="s">
        <v>156</v>
      </c>
      <c r="W256" s="61">
        <f>SUM(W87,W214,W227,W240,W253)</f>
        <v>0</v>
      </c>
      <c r="X256" s="62"/>
      <c r="Y256" s="89">
        <f>Z261*'Employee and project details'!J9*'Employee and project details'!J11/5-W30</f>
        <v>0</v>
      </c>
      <c r="Z256" s="45" t="s">
        <v>157</v>
      </c>
      <c r="AA256" s="215"/>
      <c r="AB256" s="187"/>
      <c r="AC256" s="187"/>
      <c r="AD256" s="187"/>
      <c r="AE256" s="187"/>
      <c r="AF256" s="187"/>
      <c r="AG256" s="187"/>
      <c r="AH256" s="187"/>
      <c r="AI256" s="187"/>
      <c r="AJ256" s="187"/>
      <c r="AK256" s="187"/>
      <c r="AL256" s="187"/>
      <c r="AM256" s="187"/>
      <c r="AN256" s="187"/>
      <c r="AO256" s="187"/>
    </row>
    <row r="257" spans="1:59" ht="20.25" customHeight="1">
      <c r="A257" s="187"/>
      <c r="B257" s="63"/>
      <c r="C257" s="63"/>
      <c r="D257" s="63"/>
      <c r="E257" s="63"/>
      <c r="F257" s="63"/>
      <c r="G257" s="63"/>
      <c r="H257" s="64"/>
      <c r="I257" s="63"/>
      <c r="J257" s="64"/>
      <c r="K257" s="63"/>
      <c r="L257" s="63"/>
      <c r="M257" s="63"/>
      <c r="N257" s="65"/>
      <c r="O257" s="63"/>
      <c r="P257" s="63"/>
      <c r="Q257" s="68"/>
      <c r="R257" s="68"/>
      <c r="S257" s="68"/>
      <c r="T257" s="68"/>
      <c r="U257" s="68"/>
      <c r="V257" s="90" t="s">
        <v>158</v>
      </c>
      <c r="W257" s="61">
        <f>W30</f>
        <v>0</v>
      </c>
      <c r="X257" s="187"/>
      <c r="Y257" s="190"/>
      <c r="Z257" s="191"/>
      <c r="AA257" s="191"/>
      <c r="AB257" s="187"/>
      <c r="AC257" s="187"/>
      <c r="AD257" s="187"/>
      <c r="AE257" s="187"/>
      <c r="AF257" s="187"/>
      <c r="AG257" s="187"/>
      <c r="AH257" s="187"/>
      <c r="AI257" s="187"/>
      <c r="AJ257" s="187"/>
      <c r="AK257" s="187"/>
      <c r="AL257" s="187"/>
      <c r="AM257" s="187"/>
      <c r="AN257" s="187"/>
      <c r="AO257" s="187"/>
      <c r="AP257" s="187"/>
      <c r="AQ257" s="187"/>
      <c r="AR257" s="187"/>
      <c r="AS257" s="187"/>
      <c r="AT257" s="187"/>
      <c r="AU257" s="187"/>
      <c r="AV257" s="187"/>
      <c r="AW257" s="187"/>
      <c r="AX257" s="187"/>
      <c r="AY257" s="187"/>
      <c r="AZ257" s="187"/>
      <c r="BA257" s="187"/>
      <c r="BB257" s="191"/>
      <c r="BC257" s="191"/>
      <c r="BD257" s="191"/>
      <c r="BE257" s="191"/>
      <c r="BF257" s="191"/>
      <c r="BG257" s="191"/>
    </row>
    <row r="258" spans="1:59" ht="29.1" customHeight="1">
      <c r="A258" s="187"/>
      <c r="B258" s="63"/>
      <c r="C258" s="63"/>
      <c r="D258" s="63"/>
      <c r="E258" s="63"/>
      <c r="F258" s="63"/>
      <c r="G258" s="63"/>
      <c r="H258" s="64"/>
      <c r="I258" s="63"/>
      <c r="J258" s="64"/>
      <c r="K258" s="63"/>
      <c r="L258" s="63"/>
      <c r="M258" s="63"/>
      <c r="N258" s="65"/>
      <c r="O258" s="63"/>
      <c r="P258" s="63"/>
      <c r="Q258" s="68"/>
      <c r="R258" s="68"/>
      <c r="S258" s="68"/>
      <c r="T258" s="68"/>
      <c r="U258" s="68"/>
      <c r="V258" s="66" t="s">
        <v>159</v>
      </c>
      <c r="W258" s="61">
        <f>SUM(W256:W257)</f>
        <v>0</v>
      </c>
      <c r="X258" s="187"/>
      <c r="Y258" s="89">
        <f>Z261*'Employee and project details'!J9*'Employee and project details'!J11/5</f>
        <v>0</v>
      </c>
      <c r="Z258" s="45" t="s">
        <v>160</v>
      </c>
      <c r="AA258" s="215"/>
      <c r="AB258" s="187"/>
      <c r="AC258" s="187"/>
      <c r="AD258" s="187"/>
      <c r="AE258" s="187"/>
      <c r="AF258" s="187"/>
      <c r="AG258" s="187"/>
      <c r="AH258" s="187"/>
      <c r="AI258" s="187"/>
      <c r="AJ258" s="187"/>
      <c r="AK258" s="187"/>
      <c r="AL258" s="187"/>
      <c r="AM258" s="187"/>
      <c r="AN258" s="187"/>
      <c r="AO258" s="187"/>
      <c r="AP258" s="187"/>
      <c r="AQ258" s="187"/>
      <c r="AR258" s="187"/>
      <c r="AS258" s="187"/>
      <c r="AT258" s="187"/>
      <c r="AU258" s="187"/>
      <c r="AV258" s="187"/>
      <c r="AW258" s="187"/>
      <c r="AX258" s="187"/>
      <c r="AY258" s="187"/>
      <c r="AZ258" s="187"/>
      <c r="BA258" s="187"/>
      <c r="BB258" s="191"/>
      <c r="BC258" s="191"/>
      <c r="BD258" s="191"/>
      <c r="BE258" s="191"/>
      <c r="BF258" s="191"/>
      <c r="BG258" s="191"/>
    </row>
    <row r="259" spans="1:59" s="17" customFormat="1" ht="27" customHeight="1">
      <c r="A259" s="169"/>
      <c r="B259" s="187"/>
      <c r="C259" s="187"/>
      <c r="D259" s="187"/>
      <c r="E259" s="187"/>
      <c r="F259" s="187"/>
      <c r="G259" s="187"/>
      <c r="H259" s="187"/>
      <c r="I259" s="187"/>
      <c r="J259" s="187"/>
      <c r="K259" s="187"/>
      <c r="L259" s="187"/>
      <c r="M259" s="187"/>
      <c r="N259" s="188"/>
      <c r="O259" s="187"/>
      <c r="P259" s="187"/>
      <c r="Q259" s="189"/>
      <c r="R259" s="187"/>
      <c r="S259" s="187"/>
      <c r="T259" s="187"/>
      <c r="U259" s="187"/>
      <c r="V259" s="187"/>
      <c r="W259" s="187"/>
      <c r="X259" s="169"/>
      <c r="Y259" s="8"/>
      <c r="Z259" s="216">
        <f>DATE(J11,MONTH(DATEVALUE(D11&amp;"1")),1)</f>
        <v>44927</v>
      </c>
      <c r="AA259" s="215" t="s">
        <v>161</v>
      </c>
      <c r="AB259" s="10"/>
      <c r="AC259" s="10"/>
      <c r="AD259" s="10"/>
      <c r="AE259" s="169"/>
      <c r="AF259" s="169"/>
      <c r="AG259" s="217"/>
      <c r="AH259" s="217"/>
      <c r="AI259" s="273"/>
      <c r="AJ259" s="274"/>
      <c r="AK259" s="169"/>
      <c r="AL259" s="169"/>
      <c r="AM259" s="169"/>
      <c r="AN259" s="169"/>
      <c r="AO259" s="169"/>
      <c r="AP259" s="169"/>
      <c r="AQ259" s="169"/>
      <c r="AR259" s="169"/>
      <c r="AS259" s="169"/>
      <c r="AT259" s="169"/>
      <c r="AU259" s="169"/>
      <c r="AV259" s="169"/>
      <c r="AW259" s="169"/>
      <c r="AX259" s="169"/>
      <c r="AY259" s="169"/>
      <c r="AZ259" s="169"/>
      <c r="BA259" s="169"/>
      <c r="BB259" s="217"/>
      <c r="BC259" s="217"/>
      <c r="BD259" s="217"/>
      <c r="BE259" s="217"/>
      <c r="BF259" s="217"/>
      <c r="BG259" s="217"/>
    </row>
    <row r="260" spans="1:59" ht="42.95" customHeight="1">
      <c r="A260" s="187"/>
      <c r="B260" s="57" t="s">
        <v>162</v>
      </c>
      <c r="C260" s="57"/>
      <c r="D260" s="57"/>
      <c r="E260" s="57"/>
      <c r="F260" s="57"/>
      <c r="G260" s="57"/>
      <c r="H260" s="57"/>
      <c r="I260" s="57"/>
      <c r="J260" s="57"/>
      <c r="K260" s="57"/>
      <c r="L260" s="57"/>
      <c r="M260" s="57"/>
      <c r="N260" s="58"/>
      <c r="O260" s="57"/>
      <c r="P260" s="57"/>
      <c r="Q260" s="59"/>
      <c r="R260" s="60"/>
      <c r="S260" s="57"/>
      <c r="T260" s="57"/>
      <c r="U260" s="57"/>
      <c r="V260" s="57"/>
      <c r="W260" s="57"/>
      <c r="X260" s="187"/>
      <c r="Y260" s="43"/>
      <c r="Z260" s="216">
        <f>EOMONTH(Z259,0)</f>
        <v>44957</v>
      </c>
      <c r="AA260" s="215" t="s">
        <v>163</v>
      </c>
      <c r="AB260" s="18"/>
      <c r="AC260" s="18"/>
      <c r="AD260" s="18"/>
      <c r="AE260" s="187"/>
      <c r="AF260" s="187"/>
      <c r="AG260" s="187"/>
      <c r="AH260" s="191"/>
      <c r="AI260" s="191"/>
      <c r="AJ260" s="88"/>
      <c r="AK260" s="217"/>
      <c r="AL260" s="217"/>
      <c r="AM260" s="217"/>
      <c r="AN260" s="217"/>
      <c r="AO260" s="217"/>
      <c r="AP260" s="217"/>
      <c r="AQ260" s="217"/>
      <c r="AR260" s="217"/>
      <c r="AS260" s="217"/>
      <c r="AT260" s="217"/>
      <c r="AU260" s="217"/>
      <c r="AV260" s="217"/>
      <c r="AW260" s="217"/>
      <c r="AX260" s="187"/>
      <c r="AY260" s="187"/>
      <c r="AZ260" s="187"/>
      <c r="BA260" s="187"/>
      <c r="BB260" s="191"/>
      <c r="BC260" s="191"/>
      <c r="BD260" s="191"/>
      <c r="BE260" s="191"/>
      <c r="BF260" s="191"/>
      <c r="BG260" s="191"/>
    </row>
    <row r="261" spans="1:59" s="11" customFormat="1" ht="24.95" customHeight="1">
      <c r="A261" s="169"/>
      <c r="B261" s="187"/>
      <c r="C261" s="187"/>
      <c r="D261" s="187"/>
      <c r="E261" s="187"/>
      <c r="F261" s="187"/>
      <c r="G261" s="187"/>
      <c r="H261" s="187"/>
      <c r="I261" s="187"/>
      <c r="J261" s="187"/>
      <c r="K261" s="187"/>
      <c r="L261" s="187"/>
      <c r="M261" s="187"/>
      <c r="N261" s="188"/>
      <c r="O261" s="187"/>
      <c r="P261" s="187"/>
      <c r="Q261" s="189"/>
      <c r="R261" s="187"/>
      <c r="S261" s="187"/>
      <c r="T261" s="187"/>
      <c r="U261" s="187"/>
      <c r="V261" s="187"/>
      <c r="W261" s="187"/>
      <c r="X261" s="187"/>
      <c r="Y261" s="193"/>
      <c r="Z261" s="215">
        <f>NETWORKDAYS(Z259,Z260)</f>
        <v>22</v>
      </c>
      <c r="AA261" s="215" t="s">
        <v>164</v>
      </c>
      <c r="AB261" s="193"/>
      <c r="AC261" s="193"/>
      <c r="AD261" s="193"/>
      <c r="AE261" s="193"/>
      <c r="AF261" s="175"/>
      <c r="AG261" s="175"/>
      <c r="AH261" s="217"/>
      <c r="AI261" s="217"/>
      <c r="AJ261" s="217"/>
      <c r="AK261" s="217"/>
      <c r="AL261" s="217"/>
      <c r="AM261" s="217"/>
      <c r="AN261" s="217"/>
      <c r="AO261" s="217"/>
      <c r="AP261" s="217"/>
      <c r="AQ261" s="217"/>
      <c r="AR261" s="217"/>
      <c r="AS261" s="217"/>
      <c r="AT261" s="217"/>
      <c r="AU261" s="217"/>
      <c r="AV261" s="217"/>
      <c r="AW261" s="217"/>
      <c r="AX261" s="175"/>
      <c r="AY261" s="175"/>
      <c r="AZ261" s="175"/>
      <c r="BA261" s="175"/>
      <c r="BB261" s="193"/>
      <c r="BC261" s="193"/>
      <c r="BD261" s="193"/>
      <c r="BE261" s="193"/>
      <c r="BF261" s="193"/>
      <c r="BG261" s="193"/>
    </row>
    <row r="262" spans="1:59" s="11" customFormat="1" ht="156" customHeight="1">
      <c r="A262" s="187"/>
      <c r="B262" s="259" t="s">
        <v>165</v>
      </c>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175"/>
      <c r="Y262" s="193"/>
      <c r="Z262" s="193"/>
      <c r="AA262" s="193"/>
      <c r="AB262" s="193"/>
      <c r="AC262" s="193"/>
      <c r="AD262" s="193"/>
      <c r="AE262" s="193"/>
      <c r="AF262" s="175"/>
      <c r="AG262" s="193"/>
      <c r="AH262" s="193"/>
      <c r="AI262" s="190"/>
      <c r="AJ262" s="18"/>
      <c r="AK262" s="187"/>
      <c r="AL262" s="187"/>
      <c r="AM262" s="187"/>
      <c r="AN262" s="187"/>
      <c r="AO262" s="187"/>
      <c r="AP262" s="187"/>
      <c r="AQ262" s="187"/>
      <c r="AR262" s="187"/>
      <c r="AS262" s="175"/>
      <c r="AT262" s="175"/>
      <c r="AU262" s="175"/>
      <c r="AV262" s="175"/>
      <c r="AW262" s="175"/>
      <c r="AX262" s="175"/>
      <c r="AY262" s="175"/>
      <c r="AZ262" s="175"/>
      <c r="BA262" s="175"/>
      <c r="BB262" s="193"/>
      <c r="BC262" s="193"/>
      <c r="BD262" s="193"/>
      <c r="BE262" s="193"/>
      <c r="BF262" s="193"/>
      <c r="BG262" s="193"/>
    </row>
    <row r="263" spans="1:59" s="11" customFormat="1" ht="24" customHeight="1">
      <c r="A263" s="187"/>
      <c r="B263" s="247" t="s">
        <v>166</v>
      </c>
      <c r="C263" s="248"/>
      <c r="D263" s="248"/>
      <c r="E263" s="248"/>
      <c r="F263" s="248"/>
      <c r="G263" s="248"/>
      <c r="H263" s="248"/>
      <c r="I263" s="248"/>
      <c r="J263" s="248"/>
      <c r="K263" s="248"/>
      <c r="L263" s="248"/>
      <c r="M263" s="248"/>
      <c r="N263" s="248"/>
      <c r="O263" s="248"/>
      <c r="P263" s="248"/>
      <c r="Q263" s="248"/>
      <c r="R263" s="248"/>
      <c r="S263" s="248"/>
      <c r="T263" s="248"/>
      <c r="U263" s="248"/>
      <c r="V263" s="248"/>
      <c r="W263" s="248"/>
      <c r="X263" s="175"/>
      <c r="Y263" s="193"/>
      <c r="Z263" s="193"/>
      <c r="AA263" s="193"/>
      <c r="AB263" s="193"/>
      <c r="AC263" s="193"/>
      <c r="AD263" s="193"/>
      <c r="AE263" s="193"/>
      <c r="AF263" s="175"/>
      <c r="AG263" s="193"/>
      <c r="AH263" s="193"/>
      <c r="AI263" s="190"/>
      <c r="AJ263" s="18"/>
      <c r="AK263" s="187"/>
      <c r="AL263" s="187"/>
      <c r="AM263" s="187"/>
      <c r="AN263" s="187"/>
      <c r="AO263" s="187"/>
      <c r="AP263" s="187"/>
      <c r="AQ263" s="187"/>
      <c r="AR263" s="187"/>
      <c r="AS263" s="175"/>
      <c r="AT263" s="175"/>
      <c r="AU263" s="175"/>
      <c r="AV263" s="175"/>
      <c r="AW263" s="175"/>
      <c r="AX263" s="175"/>
      <c r="AY263" s="175"/>
      <c r="AZ263" s="175"/>
      <c r="BA263" s="175"/>
      <c r="BB263" s="193"/>
      <c r="BC263" s="193"/>
      <c r="BD263" s="193"/>
      <c r="BE263" s="193"/>
      <c r="BF263" s="193"/>
      <c r="BG263" s="193"/>
    </row>
    <row r="264" spans="1:59" s="11" customFormat="1" ht="21" customHeight="1">
      <c r="A264" s="187"/>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75"/>
      <c r="Y264" s="193"/>
      <c r="Z264" s="193"/>
      <c r="AA264" s="193"/>
      <c r="AB264" s="193"/>
      <c r="AC264" s="193"/>
      <c r="AD264" s="193"/>
      <c r="AE264" s="193"/>
      <c r="AF264" s="175"/>
      <c r="AG264" s="193"/>
      <c r="AH264" s="193"/>
      <c r="AI264" s="190"/>
      <c r="AJ264" s="18"/>
      <c r="AK264" s="187"/>
      <c r="AL264" s="187"/>
      <c r="AM264" s="187"/>
      <c r="AN264" s="187"/>
      <c r="AO264" s="187"/>
      <c r="AP264" s="187"/>
      <c r="AQ264" s="187"/>
      <c r="AR264" s="187"/>
      <c r="AS264" s="175"/>
      <c r="AT264" s="175"/>
      <c r="AU264" s="175"/>
      <c r="AV264" s="175"/>
      <c r="AW264" s="175"/>
      <c r="AX264" s="175"/>
      <c r="AY264" s="175"/>
      <c r="AZ264" s="175"/>
      <c r="BA264" s="175"/>
      <c r="BB264" s="193"/>
      <c r="BC264" s="193"/>
      <c r="BD264" s="193"/>
      <c r="BE264" s="193"/>
      <c r="BF264" s="193"/>
      <c r="BG264" s="193"/>
    </row>
    <row r="265" spans="1:59" s="11" customFormat="1" ht="39.950000000000003" customHeight="1">
      <c r="A265" s="175"/>
      <c r="B265" s="47"/>
      <c r="C265" s="47"/>
      <c r="D265" s="47"/>
      <c r="E265" s="47"/>
      <c r="F265" s="48"/>
      <c r="G265" s="47"/>
      <c r="H265" s="48"/>
      <c r="I265" s="47"/>
      <c r="J265" s="48"/>
      <c r="K265" s="48"/>
      <c r="L265" s="48"/>
      <c r="M265" s="48"/>
      <c r="N265" s="49"/>
      <c r="O265" s="48"/>
      <c r="P265" s="48"/>
      <c r="Q265" s="50"/>
      <c r="R265" s="48"/>
      <c r="S265" s="48"/>
      <c r="T265" s="48"/>
      <c r="U265" s="48"/>
      <c r="V265" s="48"/>
      <c r="W265" s="48"/>
      <c r="X265" s="175"/>
      <c r="Y265" s="193"/>
      <c r="Z265" s="193"/>
      <c r="AA265" s="41"/>
      <c r="AB265" s="193"/>
      <c r="AC265" s="193"/>
      <c r="AD265" s="193"/>
      <c r="AE265" s="193"/>
      <c r="AF265" s="175"/>
      <c r="AG265" s="193"/>
      <c r="AH265" s="193"/>
      <c r="AI265" s="190"/>
      <c r="AJ265" s="18"/>
      <c r="AK265" s="187"/>
      <c r="AL265" s="187"/>
      <c r="AM265" s="187"/>
      <c r="AN265" s="187"/>
      <c r="AO265" s="187"/>
      <c r="AP265" s="187"/>
      <c r="AQ265" s="187"/>
      <c r="AR265" s="187"/>
      <c r="AS265" s="175"/>
      <c r="AT265" s="175"/>
      <c r="AU265" s="175"/>
      <c r="AV265" s="175"/>
      <c r="AW265" s="175"/>
      <c r="AX265" s="175"/>
      <c r="AY265" s="175"/>
      <c r="AZ265" s="175"/>
      <c r="BA265" s="175"/>
      <c r="BB265" s="193"/>
      <c r="BC265" s="193"/>
      <c r="BD265" s="193"/>
      <c r="BE265" s="193"/>
      <c r="BF265" s="193"/>
      <c r="BG265" s="193"/>
    </row>
    <row r="266" spans="1:59" s="11" customFormat="1" ht="48" customHeight="1">
      <c r="A266" s="175"/>
      <c r="B266" s="51"/>
      <c r="C266" s="51"/>
      <c r="D266" s="51"/>
      <c r="E266" s="51"/>
      <c r="F266" s="46" t="s">
        <v>167</v>
      </c>
      <c r="G266" s="46"/>
      <c r="H266" s="262"/>
      <c r="I266" s="263"/>
      <c r="J266" s="263"/>
      <c r="K266" s="263"/>
      <c r="L266" s="263"/>
      <c r="M266" s="263"/>
      <c r="N266" s="264"/>
      <c r="O266" s="51"/>
      <c r="P266" s="51"/>
      <c r="Q266" s="46" t="s">
        <v>168</v>
      </c>
      <c r="R266" s="268"/>
      <c r="S266" s="269"/>
      <c r="T266" s="269"/>
      <c r="U266" s="270"/>
      <c r="V266" s="51"/>
      <c r="W266" s="51"/>
      <c r="X266" s="175"/>
      <c r="Y266" s="193"/>
      <c r="Z266" s="193"/>
      <c r="AA266" s="193"/>
      <c r="AB266" s="193"/>
      <c r="AC266" s="193"/>
      <c r="AD266" s="193"/>
      <c r="AE266" s="193"/>
      <c r="AF266" s="175"/>
      <c r="AG266" s="193"/>
      <c r="AH266" s="193"/>
      <c r="AI266" s="190"/>
      <c r="AJ266" s="18"/>
      <c r="AK266" s="187"/>
      <c r="AL266" s="187"/>
      <c r="AM266" s="187"/>
      <c r="AN266" s="187"/>
      <c r="AO266" s="187"/>
      <c r="AP266" s="187"/>
      <c r="AQ266" s="187"/>
      <c r="AR266" s="187"/>
      <c r="AS266" s="175"/>
      <c r="AT266" s="175"/>
      <c r="AU266" s="175"/>
      <c r="AV266" s="175"/>
      <c r="AW266" s="175"/>
      <c r="AX266" s="175"/>
      <c r="AY266" s="175"/>
      <c r="AZ266" s="175"/>
      <c r="BA266" s="175"/>
      <c r="BB266" s="193"/>
      <c r="BC266" s="193"/>
      <c r="BD266" s="193"/>
      <c r="BE266" s="193"/>
      <c r="BF266" s="193"/>
      <c r="BG266" s="193"/>
    </row>
    <row r="267" spans="1:59" s="11" customFormat="1" ht="33" customHeight="1">
      <c r="A267" s="175"/>
      <c r="B267" s="51"/>
      <c r="C267" s="51"/>
      <c r="D267" s="51"/>
      <c r="E267" s="51"/>
      <c r="F267" s="52"/>
      <c r="G267" s="51"/>
      <c r="H267" s="53"/>
      <c r="I267" s="51"/>
      <c r="J267" s="53"/>
      <c r="K267" s="53"/>
      <c r="L267" s="53"/>
      <c r="M267" s="53"/>
      <c r="N267" s="53"/>
      <c r="O267" s="53"/>
      <c r="P267" s="51"/>
      <c r="Q267" s="53"/>
      <c r="R267" s="53"/>
      <c r="S267" s="53"/>
      <c r="T267" s="53"/>
      <c r="U267" s="51"/>
      <c r="V267" s="51"/>
      <c r="W267" s="51"/>
      <c r="X267" s="175"/>
      <c r="Y267" s="193"/>
      <c r="Z267" s="193"/>
      <c r="AA267" s="193"/>
      <c r="AB267" s="193"/>
      <c r="AC267" s="193"/>
      <c r="AD267" s="193"/>
      <c r="AE267" s="193"/>
      <c r="AF267" s="175"/>
      <c r="AG267" s="175"/>
      <c r="AH267" s="175"/>
      <c r="AI267" s="175"/>
      <c r="AJ267" s="175"/>
      <c r="AK267" s="175"/>
      <c r="AL267" s="175"/>
      <c r="AM267" s="175"/>
      <c r="AN267" s="175"/>
      <c r="AO267" s="175"/>
      <c r="AP267" s="175"/>
      <c r="AQ267" s="175"/>
      <c r="AR267" s="175"/>
      <c r="AS267" s="175"/>
      <c r="AT267" s="175"/>
      <c r="AU267" s="175"/>
      <c r="AV267" s="175"/>
      <c r="AW267" s="175"/>
      <c r="AX267" s="175"/>
      <c r="AY267" s="175"/>
      <c r="AZ267" s="175"/>
      <c r="BA267" s="175"/>
      <c r="BB267" s="193"/>
      <c r="BC267" s="193"/>
      <c r="BD267" s="193"/>
      <c r="BE267" s="193"/>
      <c r="BF267" s="193"/>
      <c r="BG267" s="193"/>
    </row>
    <row r="268" spans="1:59" s="11" customFormat="1" ht="51" customHeight="1">
      <c r="A268" s="175"/>
      <c r="B268" s="51"/>
      <c r="C268" s="51"/>
      <c r="D268" s="51"/>
      <c r="E268" s="51"/>
      <c r="F268" s="52" t="s">
        <v>169</v>
      </c>
      <c r="G268" s="51"/>
      <c r="H268" s="265">
        <f>'Employee and project details'!D15</f>
        <v>0</v>
      </c>
      <c r="I268" s="266"/>
      <c r="J268" s="266"/>
      <c r="K268" s="266"/>
      <c r="L268" s="266"/>
      <c r="M268" s="266"/>
      <c r="N268" s="267"/>
      <c r="O268" s="53"/>
      <c r="P268" s="51"/>
      <c r="Q268" s="53"/>
      <c r="R268" s="53"/>
      <c r="S268" s="53"/>
      <c r="T268" s="53"/>
      <c r="U268" s="51"/>
      <c r="V268" s="51"/>
      <c r="W268" s="51"/>
      <c r="X268" s="175"/>
      <c r="Y268" s="193"/>
      <c r="Z268" s="193"/>
      <c r="AA268" s="193"/>
      <c r="AB268" s="193"/>
      <c r="AC268" s="193"/>
      <c r="AD268" s="193"/>
      <c r="AE268" s="41"/>
      <c r="AF268" s="175"/>
      <c r="AG268" s="175"/>
      <c r="AH268" s="175"/>
      <c r="AI268" s="175"/>
      <c r="AJ268" s="175"/>
      <c r="AK268" s="175"/>
      <c r="AL268" s="175"/>
      <c r="AM268" s="175"/>
      <c r="AN268" s="175"/>
      <c r="AO268" s="175"/>
      <c r="AP268" s="175"/>
      <c r="AQ268" s="175"/>
      <c r="AR268" s="175"/>
      <c r="AS268" s="175"/>
      <c r="AT268" s="175"/>
      <c r="AU268" s="175"/>
      <c r="AV268" s="175"/>
      <c r="AW268" s="175"/>
      <c r="AX268" s="175"/>
      <c r="AY268" s="175"/>
      <c r="AZ268" s="175"/>
      <c r="BA268" s="175"/>
      <c r="BB268" s="193"/>
      <c r="BC268" s="193"/>
      <c r="BD268" s="193"/>
      <c r="BE268" s="193"/>
      <c r="BF268" s="193"/>
      <c r="BG268" s="193"/>
    </row>
    <row r="269" spans="1:59" ht="24" customHeight="1">
      <c r="A269" s="175"/>
      <c r="B269" s="51"/>
      <c r="C269" s="51"/>
      <c r="D269" s="51"/>
      <c r="E269" s="51"/>
      <c r="F269" s="101" t="s">
        <v>170</v>
      </c>
      <c r="G269" s="51"/>
      <c r="H269" s="53"/>
      <c r="I269" s="51"/>
      <c r="J269" s="53"/>
      <c r="K269" s="53"/>
      <c r="L269" s="53"/>
      <c r="M269" s="53"/>
      <c r="N269" s="53"/>
      <c r="O269" s="53"/>
      <c r="P269" s="51"/>
      <c r="Q269" s="53"/>
      <c r="R269" s="53"/>
      <c r="S269" s="55"/>
      <c r="T269" s="53"/>
      <c r="U269" s="51"/>
      <c r="V269" s="51"/>
      <c r="W269" s="51"/>
      <c r="X269" s="175"/>
      <c r="Y269" s="190"/>
      <c r="Z269" s="187"/>
      <c r="AA269" s="187"/>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91"/>
      <c r="BC269" s="191"/>
      <c r="BD269" s="191"/>
      <c r="BE269" s="191"/>
      <c r="BF269" s="191"/>
      <c r="BG269" s="191"/>
    </row>
    <row r="270" spans="1:59" s="9" customFormat="1" ht="54.95" customHeight="1">
      <c r="A270" s="175"/>
      <c r="B270" s="51"/>
      <c r="C270" s="51"/>
      <c r="D270" s="51"/>
      <c r="E270" s="51"/>
      <c r="F270" s="46" t="s">
        <v>171</v>
      </c>
      <c r="G270" s="46"/>
      <c r="H270" s="262"/>
      <c r="I270" s="263"/>
      <c r="J270" s="263"/>
      <c r="K270" s="263"/>
      <c r="L270" s="263"/>
      <c r="M270" s="263"/>
      <c r="N270" s="264"/>
      <c r="O270" s="51"/>
      <c r="P270" s="51"/>
      <c r="Q270" s="46" t="s">
        <v>168</v>
      </c>
      <c r="R270" s="268"/>
      <c r="S270" s="269"/>
      <c r="T270" s="269"/>
      <c r="U270" s="270"/>
      <c r="V270" s="51"/>
      <c r="W270" s="51"/>
      <c r="X270" s="187"/>
      <c r="Y270" s="190"/>
      <c r="Z270" s="187"/>
      <c r="AA270" s="187"/>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row>
    <row r="271" spans="1:59" s="9" customFormat="1" ht="24" customHeight="1">
      <c r="A271" s="187"/>
      <c r="B271" s="51"/>
      <c r="C271" s="51"/>
      <c r="D271" s="51"/>
      <c r="E271" s="51"/>
      <c r="F271" s="46"/>
      <c r="G271" s="46"/>
      <c r="H271" s="53"/>
      <c r="I271" s="51"/>
      <c r="J271" s="51"/>
      <c r="K271" s="51"/>
      <c r="L271" s="51"/>
      <c r="M271" s="51"/>
      <c r="N271" s="51"/>
      <c r="O271" s="51"/>
      <c r="P271" s="46"/>
      <c r="Q271" s="54"/>
      <c r="R271" s="46"/>
      <c r="S271" s="54"/>
      <c r="T271" s="54"/>
      <c r="U271" s="54"/>
      <c r="V271" s="51"/>
      <c r="W271" s="51"/>
      <c r="X271" s="187"/>
      <c r="Y271" s="218"/>
      <c r="Z271" s="208"/>
      <c r="AA271" s="2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row>
    <row r="272" spans="1:59" s="9" customFormat="1" ht="24" customHeight="1">
      <c r="A272" s="187"/>
      <c r="B272" s="187"/>
      <c r="C272" s="187"/>
      <c r="D272" s="187"/>
      <c r="E272" s="187"/>
      <c r="F272" s="187"/>
      <c r="G272" s="187"/>
      <c r="H272" s="187"/>
      <c r="I272" s="187"/>
      <c r="J272" s="187"/>
      <c r="K272" s="187"/>
      <c r="L272" s="187"/>
      <c r="M272" s="187"/>
      <c r="N272" s="188"/>
      <c r="O272" s="187"/>
      <c r="P272" s="187"/>
      <c r="Q272" s="189"/>
      <c r="R272" s="187"/>
      <c r="S272" s="187"/>
      <c r="T272" s="187"/>
      <c r="U272" s="187"/>
      <c r="V272" s="187"/>
      <c r="W272" s="187"/>
      <c r="X272" s="187"/>
      <c r="Y272" s="190"/>
      <c r="Z272" s="187"/>
      <c r="AA272" s="187"/>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row>
    <row r="273" spans="1:59" ht="110.1" customHeight="1">
      <c r="A273" s="187"/>
      <c r="B273" s="259" t="s">
        <v>172</v>
      </c>
      <c r="C273" s="259"/>
      <c r="D273" s="259"/>
      <c r="E273" s="259"/>
      <c r="F273" s="259"/>
      <c r="G273" s="259"/>
      <c r="H273" s="259"/>
      <c r="I273" s="259"/>
      <c r="J273" s="259"/>
      <c r="K273" s="259"/>
      <c r="L273" s="259"/>
      <c r="M273" s="259"/>
      <c r="N273" s="259"/>
      <c r="O273" s="259"/>
      <c r="P273" s="259"/>
      <c r="Q273" s="259"/>
      <c r="R273" s="259"/>
      <c r="S273" s="259"/>
      <c r="T273" s="259"/>
      <c r="U273" s="259"/>
      <c r="V273" s="259"/>
      <c r="W273" s="259"/>
      <c r="X273" s="187"/>
      <c r="Y273" s="219"/>
      <c r="Z273" s="191"/>
      <c r="AA273" s="191"/>
      <c r="AB273" s="191"/>
      <c r="AC273" s="191"/>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87"/>
      <c r="AZ273" s="187"/>
      <c r="BA273" s="187"/>
      <c r="BB273" s="191"/>
      <c r="BC273" s="191"/>
      <c r="BD273" s="191"/>
      <c r="BE273" s="191"/>
      <c r="BF273" s="191"/>
      <c r="BG273" s="191"/>
    </row>
    <row r="274" spans="1:59" ht="171.95" customHeight="1">
      <c r="A274" s="187"/>
      <c r="B274" s="191"/>
      <c r="C274" s="191"/>
      <c r="D274" s="191"/>
      <c r="E274" s="191"/>
      <c r="F274" s="191"/>
      <c r="G274" s="191"/>
      <c r="H274" s="191"/>
      <c r="I274" s="191"/>
      <c r="J274" s="191"/>
      <c r="K274" s="191"/>
      <c r="L274" s="191"/>
      <c r="M274" s="191"/>
      <c r="N274" s="220"/>
      <c r="O274" s="191"/>
      <c r="P274" s="191"/>
      <c r="Q274" s="221"/>
      <c r="R274" s="191"/>
      <c r="S274" s="191"/>
      <c r="T274" s="191"/>
      <c r="U274" s="191"/>
      <c r="V274" s="191"/>
      <c r="W274" s="191"/>
      <c r="X274" s="187"/>
      <c r="Y274" s="219"/>
      <c r="Z274" s="191"/>
      <c r="AA274" s="191"/>
      <c r="AB274" s="191"/>
      <c r="AC274" s="191"/>
      <c r="AD274" s="191"/>
      <c r="AE274" s="191"/>
      <c r="AF274" s="191"/>
      <c r="AG274" s="191"/>
      <c r="AH274" s="191"/>
      <c r="AI274" s="191"/>
      <c r="AJ274" s="191"/>
      <c r="AK274" s="191"/>
      <c r="AL274" s="191"/>
      <c r="AM274" s="191"/>
      <c r="AN274" s="191"/>
      <c r="AO274" s="191"/>
      <c r="AP274" s="191"/>
      <c r="AQ274" s="191"/>
      <c r="AR274" s="191"/>
      <c r="AS274" s="191"/>
      <c r="AT274" s="191"/>
      <c r="AU274" s="191"/>
      <c r="AV274" s="191"/>
      <c r="AW274" s="191"/>
      <c r="AX274" s="191"/>
      <c r="AY274" s="187"/>
      <c r="AZ274" s="187"/>
      <c r="BA274" s="187"/>
      <c r="BB274" s="191"/>
      <c r="BC274" s="191"/>
      <c r="BD274" s="191"/>
      <c r="BE274" s="191"/>
      <c r="BF274" s="191"/>
      <c r="BG274" s="191"/>
    </row>
    <row r="275" spans="1:59" ht="24" customHeight="1">
      <c r="A275" s="222"/>
      <c r="B275" s="222"/>
      <c r="C275" s="222"/>
      <c r="D275" s="222"/>
      <c r="E275" s="222"/>
      <c r="F275" s="222"/>
      <c r="G275" s="222"/>
      <c r="H275" s="222"/>
      <c r="I275" s="222"/>
      <c r="J275" s="222"/>
      <c r="K275" s="222"/>
      <c r="L275" s="222"/>
      <c r="M275" s="222"/>
      <c r="N275" s="223"/>
      <c r="O275" s="222"/>
      <c r="P275" s="222"/>
      <c r="Q275" s="224"/>
      <c r="R275" s="222"/>
      <c r="S275" s="222"/>
      <c r="T275" s="222"/>
      <c r="U275" s="222"/>
      <c r="V275" s="222"/>
      <c r="W275" s="222"/>
      <c r="X275" s="222"/>
      <c r="Y275" s="219"/>
      <c r="Z275" s="191"/>
      <c r="AA275" s="191"/>
      <c r="AB275" s="191"/>
      <c r="AC275" s="191"/>
      <c r="AD275" s="191"/>
      <c r="AE275" s="191"/>
      <c r="AF275" s="191"/>
      <c r="AG275" s="191"/>
      <c r="AH275" s="191"/>
      <c r="AI275" s="191"/>
      <c r="AJ275" s="191"/>
      <c r="AK275" s="191"/>
      <c r="AL275" s="191"/>
      <c r="AM275" s="191"/>
      <c r="AN275" s="191"/>
      <c r="AO275" s="191"/>
      <c r="AP275" s="191"/>
      <c r="AQ275" s="191"/>
      <c r="AR275" s="191"/>
      <c r="AS275" s="191"/>
      <c r="AT275" s="191"/>
      <c r="AU275" s="191"/>
      <c r="AV275" s="191"/>
      <c r="AW275" s="191"/>
      <c r="AX275" s="191"/>
      <c r="AY275" s="187"/>
      <c r="AZ275" s="187"/>
      <c r="BA275" s="187"/>
      <c r="BB275" s="191"/>
      <c r="BC275" s="191"/>
      <c r="BD275" s="191"/>
      <c r="BE275" s="191"/>
      <c r="BF275" s="191"/>
      <c r="BG275" s="191"/>
    </row>
    <row r="276" spans="1:59" ht="24" customHeight="1">
      <c r="A276" s="222"/>
      <c r="B276" s="87"/>
      <c r="C276" s="87"/>
      <c r="D276" s="87"/>
      <c r="E276" s="87"/>
      <c r="F276" s="87"/>
      <c r="G276" s="87"/>
      <c r="H276" s="87"/>
      <c r="I276" s="87"/>
      <c r="J276" s="87"/>
      <c r="K276" s="87"/>
      <c r="L276" s="87"/>
      <c r="M276" s="87"/>
      <c r="N276" s="87"/>
      <c r="O276" s="87"/>
      <c r="P276" s="87"/>
      <c r="Q276" s="87"/>
      <c r="R276" s="87"/>
      <c r="S276" s="87"/>
      <c r="T276" s="87"/>
      <c r="U276" s="87"/>
      <c r="V276" s="87"/>
      <c r="W276" s="87"/>
      <c r="X276" s="222"/>
      <c r="Y276" s="219"/>
      <c r="Z276" s="191"/>
      <c r="AA276" s="191"/>
      <c r="AB276" s="191"/>
      <c r="AC276" s="191"/>
      <c r="AD276" s="191"/>
      <c r="AE276" s="191"/>
      <c r="AF276" s="191"/>
      <c r="AG276" s="191"/>
      <c r="AH276" s="191"/>
      <c r="AI276" s="191"/>
      <c r="AJ276" s="191"/>
      <c r="AK276" s="191"/>
      <c r="AL276" s="191"/>
      <c r="AM276" s="191"/>
      <c r="AN276" s="191"/>
      <c r="AO276" s="191"/>
      <c r="AP276" s="191"/>
      <c r="AQ276" s="191"/>
      <c r="AR276" s="191"/>
      <c r="AS276" s="191"/>
      <c r="AT276" s="191"/>
      <c r="AU276" s="191"/>
      <c r="AV276" s="191"/>
      <c r="AW276" s="191"/>
      <c r="AX276" s="191"/>
      <c r="AY276" s="187"/>
      <c r="AZ276" s="187"/>
      <c r="BA276" s="187"/>
      <c r="BB276" s="191"/>
      <c r="BC276" s="191"/>
      <c r="BD276" s="191"/>
      <c r="BE276" s="191"/>
      <c r="BF276" s="191"/>
      <c r="BG276" s="191"/>
    </row>
    <row r="277" spans="1:59" ht="44.1" customHeight="1">
      <c r="A277" s="222"/>
      <c r="B277" s="126" t="s">
        <v>173</v>
      </c>
      <c r="C277" s="87"/>
      <c r="D277" s="87"/>
      <c r="E277" s="87"/>
      <c r="F277" s="87"/>
      <c r="G277" s="87"/>
      <c r="H277" s="87"/>
      <c r="I277" s="87"/>
      <c r="J277" s="87"/>
      <c r="K277" s="87"/>
      <c r="L277" s="87"/>
      <c r="M277" s="87"/>
      <c r="N277" s="87"/>
      <c r="O277" s="87"/>
      <c r="P277" s="87"/>
      <c r="Q277" s="87"/>
      <c r="R277" s="87"/>
      <c r="S277" s="87"/>
      <c r="T277" s="87"/>
      <c r="U277" s="87"/>
      <c r="V277" s="87"/>
      <c r="W277" s="87"/>
      <c r="X277" s="222"/>
      <c r="Y277" s="219"/>
      <c r="Z277" s="191"/>
      <c r="AA277" s="191"/>
      <c r="AB277" s="191"/>
      <c r="AC277" s="191"/>
      <c r="AD277" s="191"/>
      <c r="AE277" s="191"/>
      <c r="AF277" s="191"/>
      <c r="AG277" s="191"/>
      <c r="AH277" s="191"/>
      <c r="AI277" s="191"/>
      <c r="AJ277" s="191"/>
      <c r="AK277" s="191"/>
      <c r="AL277" s="191"/>
      <c r="AM277" s="191"/>
      <c r="AN277" s="191"/>
      <c r="AO277" s="191"/>
      <c r="AP277" s="191"/>
      <c r="AQ277" s="191"/>
      <c r="AR277" s="191"/>
      <c r="AS277" s="191"/>
      <c r="AT277" s="191"/>
      <c r="AU277" s="191"/>
      <c r="AV277" s="191"/>
      <c r="AW277" s="191"/>
      <c r="AX277" s="191"/>
      <c r="AY277" s="187"/>
      <c r="AZ277" s="187"/>
      <c r="BA277" s="187"/>
      <c r="BB277" s="191"/>
      <c r="BC277" s="191"/>
      <c r="BD277" s="191"/>
      <c r="BE277" s="191"/>
      <c r="BF277" s="191"/>
      <c r="BG277" s="191"/>
    </row>
    <row r="278" spans="1:59" ht="27" customHeight="1">
      <c r="A278" s="222"/>
      <c r="B278" s="261" t="s">
        <v>174</v>
      </c>
      <c r="C278" s="261"/>
      <c r="D278" s="261"/>
      <c r="E278" s="261"/>
      <c r="F278" s="261"/>
      <c r="G278" s="261"/>
      <c r="H278" s="261"/>
      <c r="I278" s="261"/>
      <c r="J278" s="261"/>
      <c r="K278" s="261"/>
      <c r="L278" s="261"/>
      <c r="M278" s="261"/>
      <c r="N278" s="261"/>
      <c r="O278" s="261"/>
      <c r="P278" s="261"/>
      <c r="Q278" s="261"/>
      <c r="R278" s="261"/>
      <c r="S278" s="261"/>
      <c r="T278" s="261"/>
      <c r="U278" s="261"/>
      <c r="V278" s="261"/>
      <c r="W278" s="261"/>
      <c r="X278" s="222"/>
      <c r="Y278" s="219"/>
      <c r="Z278" s="191"/>
      <c r="AA278" s="191"/>
      <c r="AB278" s="191"/>
      <c r="AC278" s="191"/>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87"/>
      <c r="AZ278" s="187"/>
      <c r="BA278" s="187"/>
      <c r="BB278" s="191"/>
      <c r="BC278" s="191"/>
      <c r="BD278" s="191"/>
      <c r="BE278" s="191"/>
      <c r="BF278" s="191"/>
      <c r="BG278" s="191"/>
    </row>
    <row r="279" spans="1:59" ht="8.1" hidden="1" customHeight="1" outlineLevel="1">
      <c r="A279" s="222"/>
      <c r="B279" s="147"/>
      <c r="C279" s="147"/>
      <c r="D279" s="147"/>
      <c r="E279" s="147"/>
      <c r="F279" s="147"/>
      <c r="G279" s="147"/>
      <c r="H279" s="147"/>
      <c r="I279" s="147"/>
      <c r="J279" s="147"/>
      <c r="K279" s="147"/>
      <c r="L279" s="147"/>
      <c r="M279" s="147"/>
      <c r="N279" s="147"/>
      <c r="O279" s="147"/>
      <c r="P279" s="187"/>
      <c r="Q279" s="189"/>
      <c r="R279" s="187"/>
      <c r="S279" s="187"/>
      <c r="T279" s="187"/>
      <c r="U279" s="187"/>
      <c r="V279" s="187"/>
      <c r="W279" s="187"/>
      <c r="X279" s="222"/>
      <c r="Y279" s="219"/>
      <c r="Z279" s="191"/>
      <c r="AA279" s="191"/>
      <c r="AB279" s="191"/>
      <c r="AC279" s="191"/>
      <c r="AD279" s="191"/>
      <c r="AE279" s="191"/>
      <c r="AF279" s="191"/>
      <c r="AG279" s="191"/>
      <c r="AH279" s="191"/>
      <c r="AI279" s="191"/>
      <c r="AJ279" s="191"/>
      <c r="AK279" s="191"/>
      <c r="AL279" s="191"/>
      <c r="AM279" s="191"/>
      <c r="AN279" s="191"/>
      <c r="AO279" s="191"/>
      <c r="AP279" s="191"/>
      <c r="AQ279" s="191"/>
      <c r="AR279" s="191"/>
      <c r="AS279" s="191"/>
      <c r="AT279" s="191"/>
      <c r="AU279" s="191"/>
      <c r="AV279" s="191"/>
      <c r="AW279" s="191"/>
      <c r="AX279" s="191"/>
      <c r="AY279" s="187"/>
      <c r="AZ279" s="187"/>
      <c r="BA279" s="187"/>
      <c r="BB279" s="191"/>
      <c r="BC279" s="191"/>
      <c r="BD279" s="191"/>
      <c r="BE279" s="191"/>
      <c r="BF279" s="191"/>
      <c r="BG279" s="191"/>
    </row>
    <row r="280" spans="1:59" ht="24" hidden="1" customHeight="1" outlineLevel="1">
      <c r="A280" s="222"/>
      <c r="B280" s="261" t="s">
        <v>175</v>
      </c>
      <c r="C280" s="261"/>
      <c r="D280" s="261"/>
      <c r="E280" s="261"/>
      <c r="F280" s="261"/>
      <c r="G280" s="261"/>
      <c r="H280" s="261"/>
      <c r="I280" s="261"/>
      <c r="J280" s="261"/>
      <c r="K280" s="261"/>
      <c r="L280" s="261"/>
      <c r="M280" s="261"/>
      <c r="N280" s="261"/>
      <c r="O280" s="261"/>
      <c r="P280" s="261"/>
      <c r="Q280" s="261"/>
      <c r="R280" s="261"/>
      <c r="S280" s="261"/>
      <c r="T280" s="261"/>
      <c r="U280" s="261"/>
      <c r="V280" s="261"/>
      <c r="W280" s="261"/>
      <c r="X280" s="222"/>
      <c r="Y280" s="219"/>
      <c r="Z280" s="191"/>
      <c r="AA280" s="191"/>
      <c r="AB280" s="191"/>
      <c r="AC280" s="191"/>
      <c r="AD280" s="191"/>
      <c r="AE280" s="191"/>
      <c r="AF280" s="191"/>
      <c r="AG280" s="191"/>
      <c r="AH280" s="191"/>
      <c r="AI280" s="191"/>
      <c r="AJ280" s="191"/>
      <c r="AK280" s="191"/>
      <c r="AL280" s="191"/>
      <c r="AM280" s="191"/>
      <c r="AN280" s="191"/>
      <c r="AO280" s="191"/>
      <c r="AP280" s="191"/>
      <c r="AQ280" s="191"/>
      <c r="AR280" s="191"/>
      <c r="AS280" s="191"/>
      <c r="AT280" s="191"/>
      <c r="AU280" s="191"/>
      <c r="AV280" s="191"/>
      <c r="AW280" s="191"/>
      <c r="AX280" s="191"/>
      <c r="AY280" s="187"/>
      <c r="AZ280" s="187"/>
      <c r="BA280" s="187"/>
      <c r="BB280" s="191"/>
      <c r="BC280" s="191"/>
      <c r="BD280" s="191"/>
      <c r="BE280" s="191"/>
      <c r="BF280" s="191"/>
      <c r="BG280" s="191"/>
    </row>
    <row r="281" spans="1:59" ht="20.100000000000001" hidden="1" customHeight="1" outlineLevel="1">
      <c r="A281" s="222"/>
      <c r="B281" s="85"/>
      <c r="C281" s="85"/>
      <c r="D281" s="85"/>
      <c r="E281" s="85"/>
      <c r="F281" s="85"/>
      <c r="G281" s="85"/>
      <c r="H281" s="85"/>
      <c r="I281" s="85"/>
      <c r="J281" s="85"/>
      <c r="K281" s="85"/>
      <c r="L281" s="85"/>
      <c r="M281" s="85"/>
      <c r="N281" s="85"/>
      <c r="O281" s="85"/>
      <c r="P281" s="187"/>
      <c r="Q281" s="189"/>
      <c r="R281" s="187"/>
      <c r="S281" s="187"/>
      <c r="T281" s="187"/>
      <c r="U281" s="187"/>
      <c r="V281" s="187"/>
      <c r="W281" s="187"/>
      <c r="X281" s="222"/>
      <c r="Y281" s="219"/>
      <c r="Z281" s="191"/>
      <c r="AA281" s="191"/>
      <c r="AB281" s="191"/>
      <c r="AC281" s="191"/>
      <c r="AD281" s="191"/>
      <c r="AE281" s="191"/>
      <c r="AF281" s="191"/>
      <c r="AG281" s="191"/>
      <c r="AH281" s="191"/>
      <c r="AI281" s="191"/>
      <c r="AJ281" s="191"/>
      <c r="AK281" s="191"/>
      <c r="AL281" s="191"/>
      <c r="AM281" s="191"/>
      <c r="AN281" s="191"/>
      <c r="AO281" s="191"/>
      <c r="AP281" s="191"/>
      <c r="AQ281" s="191"/>
      <c r="AR281" s="191"/>
      <c r="AS281" s="191"/>
      <c r="AT281" s="191"/>
      <c r="AU281" s="191"/>
      <c r="AV281" s="191"/>
      <c r="AW281" s="191"/>
      <c r="AX281" s="191"/>
      <c r="AY281" s="187"/>
      <c r="AZ281" s="187"/>
      <c r="BA281" s="187"/>
      <c r="BB281" s="191"/>
      <c r="BC281" s="191"/>
      <c r="BD281" s="191"/>
      <c r="BE281" s="191"/>
      <c r="BF281" s="191"/>
      <c r="BG281" s="191"/>
    </row>
    <row r="282" spans="1:59" ht="24" hidden="1" customHeight="1" outlineLevel="1">
      <c r="A282" s="222"/>
      <c r="B282" s="245" t="s">
        <v>176</v>
      </c>
      <c r="C282" s="251"/>
      <c r="D282" s="246"/>
      <c r="E282" s="169"/>
      <c r="F282" s="256">
        <f>EMPLOYEE_NAME</f>
        <v>0</v>
      </c>
      <c r="G282" s="257"/>
      <c r="H282" s="258"/>
      <c r="I282" s="187"/>
      <c r="J282" s="169"/>
      <c r="K282" s="169"/>
      <c r="L282" s="245" t="s">
        <v>84</v>
      </c>
      <c r="M282" s="251"/>
      <c r="N282" s="246"/>
      <c r="O282" s="174"/>
      <c r="P282" s="256">
        <f>CONTRACT_BASIS</f>
        <v>0</v>
      </c>
      <c r="Q282" s="258"/>
      <c r="R282" s="187"/>
      <c r="S282" s="187"/>
      <c r="T282" s="187"/>
      <c r="U282" s="187"/>
      <c r="V282" s="187"/>
      <c r="W282" s="187"/>
      <c r="X282" s="222"/>
      <c r="Y282" s="219"/>
      <c r="Z282" s="191"/>
      <c r="AA282" s="191"/>
      <c r="AB282" s="191"/>
      <c r="AC282" s="191"/>
      <c r="AD282" s="191"/>
      <c r="AE282" s="191"/>
      <c r="AF282" s="191"/>
      <c r="AG282" s="191"/>
      <c r="AH282" s="191"/>
      <c r="AI282" s="191"/>
      <c r="AJ282" s="191"/>
      <c r="AK282" s="191"/>
      <c r="AL282" s="191"/>
      <c r="AM282" s="191"/>
      <c r="AN282" s="191"/>
      <c r="AO282" s="191"/>
      <c r="AP282" s="191"/>
      <c r="AQ282" s="191"/>
      <c r="AR282" s="191"/>
      <c r="AS282" s="191"/>
      <c r="AT282" s="191"/>
      <c r="AU282" s="191"/>
      <c r="AV282" s="191"/>
      <c r="AW282" s="191"/>
      <c r="AX282" s="191"/>
      <c r="AY282" s="187"/>
      <c r="AZ282" s="187"/>
      <c r="BA282" s="187"/>
      <c r="BB282" s="191"/>
      <c r="BC282" s="191"/>
      <c r="BD282" s="191"/>
      <c r="BE282" s="191"/>
      <c r="BF282" s="191"/>
      <c r="BG282" s="191"/>
    </row>
    <row r="283" spans="1:59" ht="8.1" hidden="1" customHeight="1" outlineLevel="1">
      <c r="A283" s="222"/>
      <c r="B283" s="174"/>
      <c r="C283" s="174"/>
      <c r="D283" s="187"/>
      <c r="E283" s="169"/>
      <c r="F283" s="225"/>
      <c r="G283" s="205"/>
      <c r="H283" s="205"/>
      <c r="I283" s="187"/>
      <c r="J283" s="169"/>
      <c r="K283" s="169"/>
      <c r="L283" s="85"/>
      <c r="M283" s="169"/>
      <c r="N283" s="169"/>
      <c r="O283" s="169"/>
      <c r="P283" s="225"/>
      <c r="Q283" s="205"/>
      <c r="R283" s="187"/>
      <c r="S283" s="187"/>
      <c r="T283" s="187"/>
      <c r="U283" s="187"/>
      <c r="V283" s="187"/>
      <c r="W283" s="187"/>
      <c r="X283" s="222"/>
      <c r="Y283" s="219"/>
      <c r="Z283" s="191"/>
      <c r="AA283" s="191"/>
      <c r="AB283" s="191"/>
      <c r="AC283" s="191"/>
      <c r="AD283" s="191"/>
      <c r="AE283" s="191"/>
      <c r="AF283" s="191"/>
      <c r="AG283" s="191"/>
      <c r="AH283" s="191"/>
      <c r="AI283" s="191"/>
      <c r="AJ283" s="191"/>
      <c r="AK283" s="191"/>
      <c r="AL283" s="191"/>
      <c r="AM283" s="191"/>
      <c r="AN283" s="191"/>
      <c r="AO283" s="191"/>
      <c r="AP283" s="191"/>
      <c r="AQ283" s="191"/>
      <c r="AR283" s="191"/>
      <c r="AS283" s="191"/>
      <c r="AT283" s="191"/>
      <c r="AU283" s="191"/>
      <c r="AV283" s="191"/>
      <c r="AW283" s="191"/>
      <c r="AX283" s="191"/>
      <c r="AY283" s="187"/>
      <c r="AZ283" s="187"/>
      <c r="BA283" s="187"/>
      <c r="BB283" s="191"/>
      <c r="BC283" s="191"/>
      <c r="BD283" s="191"/>
      <c r="BE283" s="191"/>
      <c r="BF283" s="191"/>
      <c r="BG283" s="191"/>
    </row>
    <row r="284" spans="1:59" ht="24" hidden="1" customHeight="1" outlineLevel="1">
      <c r="A284" s="222"/>
      <c r="B284" s="245" t="s">
        <v>85</v>
      </c>
      <c r="C284" s="251"/>
      <c r="D284" s="246"/>
      <c r="E284" s="169"/>
      <c r="F284" s="256">
        <f>CRSID</f>
        <v>0</v>
      </c>
      <c r="G284" s="257"/>
      <c r="H284" s="258"/>
      <c r="I284" s="187"/>
      <c r="J284" s="169"/>
      <c r="K284" s="169"/>
      <c r="L284" s="245" t="s">
        <v>177</v>
      </c>
      <c r="M284" s="251"/>
      <c r="N284" s="246"/>
      <c r="O284" s="174"/>
      <c r="P284" s="271">
        <f>PERCENT_FTE</f>
        <v>1</v>
      </c>
      <c r="Q284" s="272"/>
      <c r="R284" s="40" t="s">
        <v>87</v>
      </c>
      <c r="S284" s="40"/>
      <c r="T284" s="40"/>
      <c r="U284" s="40">
        <f>P282*P284</f>
        <v>0</v>
      </c>
      <c r="V284" s="187"/>
      <c r="W284" s="187"/>
      <c r="X284" s="222"/>
      <c r="Y284" s="219"/>
      <c r="Z284" s="191"/>
      <c r="AA284" s="191"/>
      <c r="AB284" s="191"/>
      <c r="AC284" s="191"/>
      <c r="AD284" s="191"/>
      <c r="AE284" s="191"/>
      <c r="AF284" s="191"/>
      <c r="AG284" s="191"/>
      <c r="AH284" s="191"/>
      <c r="AI284" s="191"/>
      <c r="AJ284" s="191"/>
      <c r="AK284" s="191"/>
      <c r="AL284" s="191"/>
      <c r="AM284" s="191"/>
      <c r="AN284" s="191"/>
      <c r="AO284" s="191"/>
      <c r="AP284" s="191"/>
      <c r="AQ284" s="191"/>
      <c r="AR284" s="191"/>
      <c r="AS284" s="191"/>
      <c r="AT284" s="191"/>
      <c r="AU284" s="191"/>
      <c r="AV284" s="191"/>
      <c r="AW284" s="191"/>
      <c r="AX284" s="191"/>
      <c r="AY284" s="187"/>
      <c r="AZ284" s="187"/>
      <c r="BA284" s="187"/>
      <c r="BB284" s="191"/>
      <c r="BC284" s="191"/>
      <c r="BD284" s="191"/>
      <c r="BE284" s="191"/>
      <c r="BF284" s="191"/>
      <c r="BG284" s="191"/>
    </row>
    <row r="285" spans="1:59" ht="8.1" hidden="1" customHeight="1" outlineLevel="1">
      <c r="A285" s="222"/>
      <c r="B285" s="174"/>
      <c r="C285" s="174"/>
      <c r="D285" s="187"/>
      <c r="E285" s="169"/>
      <c r="F285" s="225"/>
      <c r="G285" s="205"/>
      <c r="H285" s="205"/>
      <c r="I285" s="187"/>
      <c r="J285" s="169"/>
      <c r="K285" s="169"/>
      <c r="L285" s="169"/>
      <c r="M285" s="176"/>
      <c r="N285" s="174"/>
      <c r="O285" s="174"/>
      <c r="P285" s="225"/>
      <c r="Q285" s="205"/>
      <c r="R285" s="187"/>
      <c r="S285" s="187"/>
      <c r="T285" s="187"/>
      <c r="U285" s="187"/>
      <c r="V285" s="187"/>
      <c r="W285" s="187"/>
      <c r="X285" s="222"/>
      <c r="Y285" s="219"/>
      <c r="Z285" s="191"/>
      <c r="AA285" s="191"/>
      <c r="AB285" s="191"/>
      <c r="AC285" s="191"/>
      <c r="AD285" s="191"/>
      <c r="AE285" s="191"/>
      <c r="AF285" s="191"/>
      <c r="AG285" s="191"/>
      <c r="AH285" s="191"/>
      <c r="AI285" s="191"/>
      <c r="AJ285" s="191"/>
      <c r="AK285" s="191"/>
      <c r="AL285" s="191"/>
      <c r="AM285" s="191"/>
      <c r="AN285" s="191"/>
      <c r="AO285" s="191"/>
      <c r="AP285" s="191"/>
      <c r="AQ285" s="191"/>
      <c r="AR285" s="191"/>
      <c r="AS285" s="191"/>
      <c r="AT285" s="191"/>
      <c r="AU285" s="191"/>
      <c r="AV285" s="191"/>
      <c r="AW285" s="191"/>
      <c r="AX285" s="191"/>
      <c r="AY285" s="187"/>
      <c r="AZ285" s="187"/>
      <c r="BA285" s="187"/>
      <c r="BB285" s="191"/>
      <c r="BC285" s="191"/>
      <c r="BD285" s="191"/>
      <c r="BE285" s="191"/>
      <c r="BF285" s="191"/>
      <c r="BG285" s="191"/>
    </row>
    <row r="286" spans="1:59" ht="24" hidden="1" customHeight="1" outlineLevel="1">
      <c r="A286" s="222"/>
      <c r="B286" s="245" t="s">
        <v>89</v>
      </c>
      <c r="C286" s="251"/>
      <c r="D286" s="246"/>
      <c r="E286" s="169"/>
      <c r="F286" s="256">
        <f>POST</f>
        <v>0</v>
      </c>
      <c r="G286" s="257"/>
      <c r="H286" s="258"/>
      <c r="I286" s="187"/>
      <c r="J286" s="169"/>
      <c r="K286" s="169"/>
      <c r="L286" s="245" t="s">
        <v>178</v>
      </c>
      <c r="M286" s="251"/>
      <c r="N286" s="246"/>
      <c r="O286" s="174"/>
      <c r="P286" s="252" t="str">
        <f>D11</f>
        <v>January</v>
      </c>
      <c r="Q286" s="253"/>
      <c r="R286" s="187"/>
      <c r="S286" s="187"/>
      <c r="T286" s="187"/>
      <c r="U286" s="187"/>
      <c r="V286" s="187"/>
      <c r="W286" s="187"/>
      <c r="X286" s="222"/>
      <c r="Y286" s="219"/>
      <c r="Z286" s="191"/>
      <c r="AA286" s="191"/>
      <c r="AB286" s="191"/>
      <c r="AC286" s="191"/>
      <c r="AD286" s="191"/>
      <c r="AE286" s="191"/>
      <c r="AF286" s="191"/>
      <c r="AG286" s="191"/>
      <c r="AH286" s="191"/>
      <c r="AI286" s="191"/>
      <c r="AJ286" s="191"/>
      <c r="AK286" s="191"/>
      <c r="AL286" s="191"/>
      <c r="AM286" s="191"/>
      <c r="AN286" s="191"/>
      <c r="AO286" s="191"/>
      <c r="AP286" s="191"/>
      <c r="AQ286" s="191"/>
      <c r="AR286" s="191"/>
      <c r="AS286" s="191"/>
      <c r="AT286" s="191"/>
      <c r="AU286" s="191"/>
      <c r="AV286" s="191"/>
      <c r="AW286" s="191"/>
      <c r="AX286" s="191"/>
      <c r="AY286" s="187"/>
      <c r="AZ286" s="187"/>
      <c r="BA286" s="187"/>
      <c r="BB286" s="191"/>
      <c r="BC286" s="191"/>
      <c r="BD286" s="191"/>
      <c r="BE286" s="191"/>
      <c r="BF286" s="191"/>
      <c r="BG286" s="191"/>
    </row>
    <row r="287" spans="1:59" ht="6" hidden="1" customHeight="1" outlineLevel="1">
      <c r="A287" s="222"/>
      <c r="B287" s="174"/>
      <c r="C287" s="174"/>
      <c r="D287" s="187"/>
      <c r="E287" s="169"/>
      <c r="F287" s="225"/>
      <c r="G287" s="205"/>
      <c r="H287" s="205"/>
      <c r="I287" s="187"/>
      <c r="J287" s="169"/>
      <c r="K287" s="169"/>
      <c r="L287" s="85"/>
      <c r="M287" s="169"/>
      <c r="N287" s="169"/>
      <c r="O287" s="169"/>
      <c r="P287" s="225"/>
      <c r="Q287" s="205"/>
      <c r="R287" s="187"/>
      <c r="S287" s="187"/>
      <c r="T287" s="187"/>
      <c r="U287" s="187"/>
      <c r="V287" s="187"/>
      <c r="W287" s="187"/>
      <c r="X287" s="222"/>
      <c r="Y287" s="219"/>
      <c r="Z287" s="191"/>
      <c r="AA287" s="191"/>
      <c r="AB287" s="191"/>
      <c r="AC287" s="191"/>
      <c r="AD287" s="191"/>
      <c r="AE287" s="191"/>
      <c r="AF287" s="191"/>
      <c r="AG287" s="191"/>
      <c r="AH287" s="191"/>
      <c r="AI287" s="191"/>
      <c r="AJ287" s="191"/>
      <c r="AK287" s="191"/>
      <c r="AL287" s="191"/>
      <c r="AM287" s="191"/>
      <c r="AN287" s="191"/>
      <c r="AO287" s="191"/>
      <c r="AP287" s="191"/>
      <c r="AQ287" s="191"/>
      <c r="AR287" s="191"/>
      <c r="AS287" s="191"/>
      <c r="AT287" s="191"/>
      <c r="AU287" s="191"/>
      <c r="AV287" s="191"/>
      <c r="AW287" s="191"/>
      <c r="AX287" s="191"/>
      <c r="AY287" s="187"/>
      <c r="AZ287" s="187"/>
      <c r="BA287" s="187"/>
      <c r="BB287" s="191"/>
      <c r="BC287" s="191"/>
      <c r="BD287" s="191"/>
      <c r="BE287" s="191"/>
      <c r="BF287" s="191"/>
      <c r="BG287" s="191"/>
    </row>
    <row r="288" spans="1:59" ht="27.95" hidden="1" customHeight="1" outlineLevel="1">
      <c r="A288" s="222"/>
      <c r="B288" s="245" t="s">
        <v>179</v>
      </c>
      <c r="C288" s="251"/>
      <c r="D288" s="246"/>
      <c r="E288" s="169"/>
      <c r="F288" s="256">
        <f>MANAGER</f>
        <v>0</v>
      </c>
      <c r="G288" s="257"/>
      <c r="H288" s="258"/>
      <c r="I288" s="187"/>
      <c r="J288" s="169"/>
      <c r="K288" s="169"/>
      <c r="L288" s="245" t="s">
        <v>180</v>
      </c>
      <c r="M288" s="251"/>
      <c r="N288" s="246"/>
      <c r="O288" s="174"/>
      <c r="P288" s="254">
        <f>J11</f>
        <v>2023</v>
      </c>
      <c r="Q288" s="255"/>
      <c r="R288" s="187"/>
      <c r="S288" s="187"/>
      <c r="T288" s="187"/>
      <c r="U288" s="187"/>
      <c r="V288" s="187"/>
      <c r="W288" s="187"/>
      <c r="X288" s="222"/>
      <c r="Y288" s="219"/>
      <c r="Z288" s="191"/>
      <c r="AA288" s="191"/>
      <c r="AB288" s="191"/>
      <c r="AC288" s="191"/>
      <c r="AD288" s="191"/>
      <c r="AE288" s="191"/>
      <c r="AF288" s="191"/>
      <c r="AG288" s="191"/>
      <c r="AH288" s="191"/>
      <c r="AI288" s="191"/>
      <c r="AJ288" s="191"/>
      <c r="AK288" s="191"/>
      <c r="AL288" s="191"/>
      <c r="AM288" s="191"/>
      <c r="AN288" s="191"/>
      <c r="AO288" s="191"/>
      <c r="AP288" s="191"/>
      <c r="AQ288" s="191"/>
      <c r="AR288" s="191"/>
      <c r="AS288" s="191"/>
      <c r="AT288" s="191"/>
      <c r="AU288" s="191"/>
      <c r="AV288" s="191"/>
      <c r="AW288" s="191"/>
      <c r="AX288" s="191"/>
      <c r="AY288" s="187"/>
      <c r="AZ288" s="187"/>
      <c r="BA288" s="187"/>
      <c r="BB288" s="191"/>
      <c r="BC288" s="191"/>
      <c r="BD288" s="191"/>
      <c r="BE288" s="191"/>
      <c r="BF288" s="191"/>
      <c r="BG288" s="191"/>
    </row>
    <row r="289" spans="1:59" ht="24" hidden="1" customHeight="1" outlineLevel="1">
      <c r="A289" s="222"/>
      <c r="B289" s="85"/>
      <c r="C289" s="85"/>
      <c r="D289" s="85"/>
      <c r="E289" s="85"/>
      <c r="F289" s="85"/>
      <c r="G289" s="85"/>
      <c r="H289" s="85"/>
      <c r="I289" s="85"/>
      <c r="J289" s="85"/>
      <c r="K289" s="85"/>
      <c r="L289" s="85"/>
      <c r="M289" s="85"/>
      <c r="N289" s="85"/>
      <c r="O289" s="85"/>
      <c r="P289" s="187"/>
      <c r="Q289" s="189"/>
      <c r="R289" s="187"/>
      <c r="S289" s="187"/>
      <c r="T289" s="187"/>
      <c r="U289" s="187"/>
      <c r="V289" s="187"/>
      <c r="W289" s="187"/>
      <c r="X289" s="222"/>
      <c r="Y289" s="219"/>
      <c r="Z289" s="191"/>
      <c r="AA289" s="191"/>
      <c r="AB289" s="191"/>
      <c r="AC289" s="191"/>
      <c r="AD289" s="191"/>
      <c r="AE289" s="191"/>
      <c r="AF289" s="191"/>
      <c r="AG289" s="191"/>
      <c r="AH289" s="191"/>
      <c r="AI289" s="191"/>
      <c r="AJ289" s="191"/>
      <c r="AK289" s="191"/>
      <c r="AL289" s="191"/>
      <c r="AM289" s="191"/>
      <c r="AN289" s="191"/>
      <c r="AO289" s="191"/>
      <c r="AP289" s="191"/>
      <c r="AQ289" s="191"/>
      <c r="AR289" s="191"/>
      <c r="AS289" s="191"/>
      <c r="AT289" s="191"/>
      <c r="AU289" s="191"/>
      <c r="AV289" s="191"/>
      <c r="AW289" s="191"/>
      <c r="AX289" s="191"/>
      <c r="AY289" s="187"/>
      <c r="AZ289" s="187"/>
      <c r="BA289" s="187"/>
      <c r="BB289" s="191"/>
      <c r="BC289" s="191"/>
      <c r="BD289" s="191"/>
      <c r="BE289" s="191"/>
      <c r="BF289" s="191"/>
      <c r="BG289" s="191"/>
    </row>
    <row r="290" spans="1:59" s="17" customFormat="1" ht="69" hidden="1" customHeight="1" outlineLevel="1">
      <c r="A290" s="222"/>
      <c r="B290" s="242" t="s">
        <v>181</v>
      </c>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22"/>
      <c r="Y290" s="193"/>
      <c r="Z290" s="217"/>
      <c r="AA290" s="108" t="s">
        <v>182</v>
      </c>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169"/>
      <c r="AZ290" s="169"/>
      <c r="BA290" s="169"/>
      <c r="BB290" s="217"/>
      <c r="BC290" s="217"/>
      <c r="BD290" s="217"/>
      <c r="BE290" s="217"/>
      <c r="BF290" s="217"/>
      <c r="BG290" s="217"/>
    </row>
    <row r="291" spans="1:59" s="17" customFormat="1" ht="21" hidden="1" customHeight="1" outlineLevel="1">
      <c r="A291" s="222"/>
      <c r="B291" s="143" t="s">
        <v>183</v>
      </c>
      <c r="C291" s="144"/>
      <c r="D291" s="144"/>
      <c r="E291" s="144"/>
      <c r="F291" s="144"/>
      <c r="G291" s="128"/>
      <c r="H291" s="128"/>
      <c r="I291" s="128"/>
      <c r="J291" s="128"/>
      <c r="K291" s="128"/>
      <c r="L291" s="128"/>
      <c r="M291" s="128"/>
      <c r="N291" s="128"/>
      <c r="O291" s="127"/>
      <c r="P291" s="127"/>
      <c r="Q291" s="127"/>
      <c r="R291" s="127"/>
      <c r="S291" s="127"/>
      <c r="T291" s="127"/>
      <c r="U291" s="127"/>
      <c r="V291" s="127"/>
      <c r="W291" s="127"/>
      <c r="X291" s="222"/>
      <c r="Y291" s="19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169"/>
      <c r="AZ291" s="169"/>
      <c r="BA291" s="169"/>
      <c r="BB291" s="217"/>
      <c r="BC291" s="217"/>
      <c r="BD291" s="217"/>
      <c r="BE291" s="217"/>
      <c r="BF291" s="217"/>
      <c r="BG291" s="217"/>
    </row>
    <row r="292" spans="1:59" ht="24" hidden="1" customHeight="1" outlineLevel="1">
      <c r="A292" s="222"/>
      <c r="B292" s="85"/>
      <c r="C292" s="85"/>
      <c r="D292" s="85"/>
      <c r="E292" s="85"/>
      <c r="F292" s="85"/>
      <c r="G292" s="85"/>
      <c r="H292" s="85"/>
      <c r="I292" s="85"/>
      <c r="J292" s="85"/>
      <c r="K292" s="85"/>
      <c r="L292" s="85"/>
      <c r="M292" s="85"/>
      <c r="N292" s="85"/>
      <c r="O292" s="85"/>
      <c r="P292" s="187"/>
      <c r="Q292" s="189"/>
      <c r="R292" s="187"/>
      <c r="S292" s="187"/>
      <c r="T292" s="187"/>
      <c r="U292" s="187"/>
      <c r="V292" s="187"/>
      <c r="W292" s="187"/>
      <c r="X292" s="226"/>
      <c r="Y292" s="219"/>
      <c r="Z292" s="191"/>
      <c r="AA292" s="191"/>
      <c r="AB292" s="191"/>
      <c r="AC292" s="191"/>
      <c r="AD292" s="191"/>
      <c r="AE292" s="191"/>
      <c r="AF292" s="191"/>
      <c r="AG292" s="191"/>
      <c r="AH292" s="191"/>
      <c r="AI292" s="191"/>
      <c r="AJ292" s="191"/>
      <c r="AK292" s="191"/>
      <c r="AL292" s="191"/>
      <c r="AM292" s="191"/>
      <c r="AN292" s="191"/>
      <c r="AO292" s="191"/>
      <c r="AP292" s="191"/>
      <c r="AQ292" s="191"/>
      <c r="AR292" s="191"/>
      <c r="AS292" s="191"/>
      <c r="AT292" s="191"/>
      <c r="AU292" s="191"/>
      <c r="AV292" s="191"/>
      <c r="AW292" s="191"/>
      <c r="AX292" s="191"/>
      <c r="AY292" s="187"/>
      <c r="AZ292" s="187"/>
      <c r="BA292" s="187"/>
      <c r="BB292" s="191"/>
      <c r="BC292" s="191"/>
      <c r="BD292" s="191"/>
      <c r="BE292" s="191"/>
      <c r="BF292" s="191"/>
      <c r="BG292" s="191"/>
    </row>
    <row r="293" spans="1:59" ht="75.95" hidden="1" customHeight="1" outlineLevel="1">
      <c r="A293" s="226"/>
      <c r="B293" s="106" t="str">
        <f>D11</f>
        <v>January</v>
      </c>
      <c r="C293" s="146"/>
      <c r="D293" s="106">
        <f>J11</f>
        <v>2023</v>
      </c>
      <c r="E293" s="187"/>
      <c r="F293" s="104" t="s">
        <v>184</v>
      </c>
      <c r="G293" s="136"/>
      <c r="H293" s="125">
        <v>5000</v>
      </c>
      <c r="I293" s="136"/>
      <c r="J293" s="250" t="s">
        <v>185</v>
      </c>
      <c r="K293" s="250"/>
      <c r="L293" s="250"/>
      <c r="M293" s="187"/>
      <c r="N293" s="105">
        <f>(H293*12)/P284</f>
        <v>60000</v>
      </c>
      <c r="O293" s="136"/>
      <c r="P293" s="169"/>
      <c r="Q293" s="174"/>
      <c r="R293" s="169"/>
      <c r="S293" s="169"/>
      <c r="T293" s="169"/>
      <c r="U293" s="169"/>
      <c r="V293" s="169"/>
      <c r="W293" s="169"/>
      <c r="X293" s="222"/>
      <c r="Y293" s="191"/>
      <c r="Z293" s="191"/>
      <c r="AA293" s="191"/>
      <c r="AB293" s="191"/>
      <c r="AC293" s="191"/>
      <c r="AD293" s="187"/>
      <c r="AE293" s="219"/>
      <c r="AF293" s="191"/>
      <c r="AG293" s="191"/>
      <c r="AH293" s="191"/>
      <c r="AI293" s="191"/>
      <c r="AJ293" s="191"/>
      <c r="AK293" s="191"/>
      <c r="AL293" s="191"/>
      <c r="AM293" s="191"/>
      <c r="AN293" s="191"/>
      <c r="AO293" s="191"/>
      <c r="AP293" s="191"/>
      <c r="AQ293" s="191"/>
      <c r="AR293" s="191"/>
      <c r="AS293" s="191"/>
      <c r="AT293" s="191"/>
      <c r="AU293" s="191"/>
      <c r="AV293" s="191"/>
      <c r="AW293" s="191"/>
      <c r="AX293" s="191"/>
      <c r="AY293" s="191"/>
      <c r="AZ293" s="191"/>
      <c r="BA293" s="191"/>
      <c r="BB293" s="191"/>
      <c r="BC293" s="191"/>
      <c r="BD293" s="191"/>
      <c r="BE293" s="187"/>
      <c r="BF293" s="187"/>
      <c r="BG293" s="187"/>
    </row>
    <row r="294" spans="1:59" ht="24" hidden="1" customHeight="1" outlineLevel="1">
      <c r="A294" s="222"/>
      <c r="B294" s="85"/>
      <c r="C294" s="85"/>
      <c r="D294" s="145"/>
      <c r="E294" s="145"/>
      <c r="F294" s="145"/>
      <c r="G294" s="85"/>
      <c r="H294" s="85"/>
      <c r="I294" s="85"/>
      <c r="J294" s="85"/>
      <c r="K294" s="85"/>
      <c r="L294" s="85"/>
      <c r="M294" s="85"/>
      <c r="N294" s="85"/>
      <c r="O294" s="85"/>
      <c r="P294" s="187"/>
      <c r="Q294" s="189"/>
      <c r="R294" s="187"/>
      <c r="S294" s="187"/>
      <c r="T294" s="187"/>
      <c r="U294" s="187"/>
      <c r="V294" s="187"/>
      <c r="W294" s="187"/>
      <c r="X294" s="222"/>
      <c r="Y294" s="191"/>
      <c r="Z294" s="191"/>
      <c r="AA294" s="191"/>
      <c r="AB294" s="191"/>
      <c r="AC294" s="191"/>
      <c r="AD294" s="187"/>
      <c r="AE294" s="219"/>
      <c r="AF294" s="191"/>
      <c r="AG294" s="191"/>
      <c r="AH294" s="191"/>
      <c r="AI294" s="191"/>
      <c r="AJ294" s="191"/>
      <c r="AK294" s="191"/>
      <c r="AL294" s="191"/>
      <c r="AM294" s="191"/>
      <c r="AN294" s="191"/>
      <c r="AO294" s="191"/>
      <c r="AP294" s="191"/>
      <c r="AQ294" s="191"/>
      <c r="AR294" s="191"/>
      <c r="AS294" s="191"/>
      <c r="AT294" s="191"/>
      <c r="AU294" s="191"/>
      <c r="AV294" s="191"/>
      <c r="AW294" s="191"/>
      <c r="AX294" s="191"/>
      <c r="AY294" s="191"/>
      <c r="AZ294" s="191"/>
      <c r="BA294" s="191"/>
      <c r="BB294" s="191"/>
      <c r="BC294" s="191"/>
      <c r="BD294" s="191"/>
      <c r="BE294" s="187"/>
      <c r="BF294" s="187"/>
      <c r="BG294" s="187"/>
    </row>
    <row r="295" spans="1:59" ht="59.1" hidden="1" customHeight="1" outlineLevel="1">
      <c r="A295" s="222"/>
      <c r="B295" s="150" t="s">
        <v>135</v>
      </c>
      <c r="C295" s="103"/>
      <c r="D295" s="148" t="s">
        <v>186</v>
      </c>
      <c r="E295" s="148"/>
      <c r="F295" s="148" t="s">
        <v>187</v>
      </c>
      <c r="G295" s="148"/>
      <c r="H295" s="148" t="s">
        <v>136</v>
      </c>
      <c r="I295" s="148"/>
      <c r="J295" s="148" t="s">
        <v>102</v>
      </c>
      <c r="K295" s="148"/>
      <c r="L295" s="148" t="s">
        <v>103</v>
      </c>
      <c r="M295" s="148"/>
      <c r="N295" s="148" t="s">
        <v>104</v>
      </c>
      <c r="O295" s="148"/>
      <c r="P295" s="148" t="s">
        <v>105</v>
      </c>
      <c r="Q295" s="148"/>
      <c r="R295" s="148" t="s">
        <v>188</v>
      </c>
      <c r="S295" s="148"/>
      <c r="T295" s="149" t="s">
        <v>189</v>
      </c>
      <c r="U295" s="149" t="s">
        <v>190</v>
      </c>
      <c r="V295" s="148"/>
      <c r="W295" s="148" t="s">
        <v>191</v>
      </c>
      <c r="X295" s="222"/>
      <c r="Y295" s="191"/>
      <c r="Z295" s="191"/>
      <c r="AA295" s="191"/>
      <c r="AB295" s="191"/>
      <c r="AC295" s="191"/>
      <c r="AD295" s="187"/>
      <c r="AE295" s="219"/>
      <c r="AF295" s="191"/>
      <c r="AG295" s="191"/>
      <c r="AH295" s="191"/>
      <c r="AI295" s="191"/>
      <c r="AJ295" s="191"/>
      <c r="AK295" s="191"/>
      <c r="AL295" s="191"/>
      <c r="AM295" s="191"/>
      <c r="AN295" s="191"/>
      <c r="AO295" s="191"/>
      <c r="AP295" s="191"/>
      <c r="AQ295" s="191"/>
      <c r="AR295" s="191"/>
      <c r="AS295" s="191"/>
      <c r="AT295" s="191"/>
      <c r="AU295" s="191"/>
      <c r="AV295" s="191"/>
      <c r="AW295" s="191"/>
      <c r="AX295" s="191"/>
      <c r="AY295" s="191"/>
      <c r="AZ295" s="191"/>
      <c r="BA295" s="191"/>
      <c r="BB295" s="191"/>
      <c r="BC295" s="191"/>
      <c r="BD295" s="191"/>
      <c r="BE295" s="187"/>
      <c r="BF295" s="187"/>
      <c r="BG295" s="187"/>
    </row>
    <row r="296" spans="1:59" ht="24" hidden="1" customHeight="1" outlineLevel="1">
      <c r="A296" s="222"/>
      <c r="B296" s="202"/>
      <c r="C296" s="191"/>
      <c r="D296" s="227">
        <v>1650</v>
      </c>
      <c r="E296" s="228"/>
      <c r="F296" s="229">
        <f>$N$293/D296</f>
        <v>36.363636363636367</v>
      </c>
      <c r="G296" s="230"/>
      <c r="H296" s="228" t="str">
        <f>D$37</f>
        <v>- Select UKRI funder -</v>
      </c>
      <c r="I296" s="191"/>
      <c r="J296" s="191">
        <f>F$37</f>
        <v>0</v>
      </c>
      <c r="K296" s="191"/>
      <c r="L296" s="191">
        <f>H$37</f>
        <v>0</v>
      </c>
      <c r="M296" s="191"/>
      <c r="N296" s="191">
        <f>J$37</f>
        <v>0</v>
      </c>
      <c r="O296" s="191"/>
      <c r="P296" s="191">
        <f>L$37</f>
        <v>0</v>
      </c>
      <c r="Q296" s="191"/>
      <c r="R296" s="191">
        <f>P37</f>
        <v>0</v>
      </c>
      <c r="S296" s="191"/>
      <c r="T296" s="231">
        <f>W37</f>
        <v>0</v>
      </c>
      <c r="U296" s="232">
        <f>T296*$F$296</f>
        <v>0</v>
      </c>
      <c r="V296" s="191"/>
      <c r="W296" s="232">
        <f>SUM(T296:T300)*$F$296</f>
        <v>0</v>
      </c>
      <c r="X296" s="222"/>
      <c r="Y296" s="191"/>
      <c r="Z296" s="191"/>
      <c r="AA296" s="191"/>
      <c r="AB296" s="191"/>
      <c r="AC296" s="191"/>
      <c r="AD296" s="187"/>
      <c r="AE296" s="219"/>
      <c r="AF296" s="191"/>
      <c r="AG296" s="191"/>
      <c r="AH296" s="191"/>
      <c r="AI296" s="191"/>
      <c r="AJ296" s="191"/>
      <c r="AK296" s="191"/>
      <c r="AL296" s="191"/>
      <c r="AM296" s="191"/>
      <c r="AN296" s="191"/>
      <c r="AO296" s="191"/>
      <c r="AP296" s="191"/>
      <c r="AQ296" s="191"/>
      <c r="AR296" s="191"/>
      <c r="AS296" s="191"/>
      <c r="AT296" s="191"/>
      <c r="AU296" s="191"/>
      <c r="AV296" s="191"/>
      <c r="AW296" s="191"/>
      <c r="AX296" s="191"/>
      <c r="AY296" s="191"/>
      <c r="AZ296" s="191"/>
      <c r="BA296" s="191"/>
      <c r="BB296" s="191"/>
      <c r="BC296" s="191"/>
      <c r="BD296" s="191"/>
      <c r="BE296" s="187"/>
      <c r="BF296" s="187"/>
      <c r="BG296" s="187"/>
    </row>
    <row r="297" spans="1:59" ht="24" hidden="1" customHeight="1" outlineLevel="2">
      <c r="A297" s="222"/>
      <c r="B297" s="202"/>
      <c r="C297" s="191"/>
      <c r="D297" s="227"/>
      <c r="E297" s="228"/>
      <c r="F297" s="229"/>
      <c r="G297" s="230"/>
      <c r="H297" s="230"/>
      <c r="I297" s="191"/>
      <c r="J297" s="191"/>
      <c r="K297" s="191"/>
      <c r="L297" s="191"/>
      <c r="M297" s="191"/>
      <c r="N297" s="191"/>
      <c r="O297" s="191"/>
      <c r="P297" s="191"/>
      <c r="Q297" s="191"/>
      <c r="R297" s="191">
        <f>P39</f>
        <v>0</v>
      </c>
      <c r="S297" s="191"/>
      <c r="T297" s="231">
        <f>W39</f>
        <v>0</v>
      </c>
      <c r="U297" s="232">
        <f t="shared" ref="U297:U320" si="67">T297*$F$296</f>
        <v>0</v>
      </c>
      <c r="V297" s="191"/>
      <c r="W297" s="232"/>
      <c r="X297" s="222"/>
      <c r="Y297" s="191"/>
      <c r="Z297" s="191"/>
      <c r="AA297" s="191"/>
      <c r="AB297" s="191"/>
      <c r="AC297" s="191"/>
      <c r="AD297" s="187"/>
      <c r="AE297" s="219"/>
      <c r="AF297" s="191"/>
      <c r="AG297" s="191"/>
      <c r="AH297" s="191"/>
      <c r="AI297" s="191"/>
      <c r="AJ297" s="191"/>
      <c r="AK297" s="191"/>
      <c r="AL297" s="191"/>
      <c r="AM297" s="191"/>
      <c r="AN297" s="191"/>
      <c r="AO297" s="191"/>
      <c r="AP297" s="191"/>
      <c r="AQ297" s="191"/>
      <c r="AR297" s="191"/>
      <c r="AS297" s="191"/>
      <c r="AT297" s="191"/>
      <c r="AU297" s="191"/>
      <c r="AV297" s="191"/>
      <c r="AW297" s="191"/>
      <c r="AX297" s="191"/>
      <c r="AY297" s="191"/>
      <c r="AZ297" s="191"/>
      <c r="BA297" s="191"/>
      <c r="BB297" s="191"/>
      <c r="BC297" s="191"/>
      <c r="BD297" s="191"/>
      <c r="BE297" s="187"/>
      <c r="BF297" s="187"/>
      <c r="BG297" s="187"/>
    </row>
    <row r="298" spans="1:59" ht="24" hidden="1" customHeight="1" outlineLevel="2">
      <c r="A298" s="222"/>
      <c r="B298" s="202"/>
      <c r="C298" s="191"/>
      <c r="D298" s="227"/>
      <c r="E298" s="228"/>
      <c r="F298" s="229"/>
      <c r="G298" s="230"/>
      <c r="H298" s="230"/>
      <c r="I298" s="191"/>
      <c r="J298" s="191"/>
      <c r="K298" s="191"/>
      <c r="L298" s="191"/>
      <c r="M298" s="191"/>
      <c r="N298" s="191"/>
      <c r="O298" s="191"/>
      <c r="P298" s="191"/>
      <c r="Q298" s="191"/>
      <c r="R298" s="191">
        <f>P41</f>
        <v>0</v>
      </c>
      <c r="S298" s="191"/>
      <c r="T298" s="231">
        <f>W41</f>
        <v>0</v>
      </c>
      <c r="U298" s="232">
        <f t="shared" si="67"/>
        <v>0</v>
      </c>
      <c r="V298" s="191"/>
      <c r="W298" s="232"/>
      <c r="X298" s="222"/>
      <c r="Y298" s="191"/>
      <c r="Z298" s="191"/>
      <c r="AA298" s="191"/>
      <c r="AB298" s="191"/>
      <c r="AC298" s="191"/>
      <c r="AD298" s="187"/>
      <c r="AE298" s="219"/>
      <c r="AF298" s="191"/>
      <c r="AG298" s="191"/>
      <c r="AH298" s="191"/>
      <c r="AI298" s="191"/>
      <c r="AJ298" s="191"/>
      <c r="AK298" s="191"/>
      <c r="AL298" s="191"/>
      <c r="AM298" s="191"/>
      <c r="AN298" s="191"/>
      <c r="AO298" s="191"/>
      <c r="AP298" s="191"/>
      <c r="AQ298" s="191"/>
      <c r="AR298" s="191"/>
      <c r="AS298" s="191"/>
      <c r="AT298" s="191"/>
      <c r="AU298" s="191"/>
      <c r="AV298" s="191"/>
      <c r="AW298" s="191"/>
      <c r="AX298" s="191"/>
      <c r="AY298" s="191"/>
      <c r="AZ298" s="191"/>
      <c r="BA298" s="191"/>
      <c r="BB298" s="191"/>
      <c r="BC298" s="191"/>
      <c r="BD298" s="191"/>
      <c r="BE298" s="187"/>
      <c r="BF298" s="187"/>
      <c r="BG298" s="187"/>
    </row>
    <row r="299" spans="1:59" ht="24" hidden="1" customHeight="1" outlineLevel="2">
      <c r="A299" s="222"/>
      <c r="B299" s="202"/>
      <c r="C299" s="191"/>
      <c r="D299" s="227"/>
      <c r="E299" s="228"/>
      <c r="F299" s="229"/>
      <c r="G299" s="230"/>
      <c r="H299" s="230"/>
      <c r="I299" s="191"/>
      <c r="J299" s="191"/>
      <c r="K299" s="191"/>
      <c r="L299" s="191"/>
      <c r="M299" s="191"/>
      <c r="N299" s="191"/>
      <c r="O299" s="191"/>
      <c r="P299" s="191"/>
      <c r="Q299" s="191"/>
      <c r="R299" s="191">
        <f>P43</f>
        <v>0</v>
      </c>
      <c r="S299" s="191"/>
      <c r="T299" s="231">
        <f>W43</f>
        <v>0</v>
      </c>
      <c r="U299" s="232">
        <f t="shared" si="67"/>
        <v>0</v>
      </c>
      <c r="V299" s="191"/>
      <c r="W299" s="232"/>
      <c r="X299" s="222"/>
      <c r="Y299" s="191"/>
      <c r="Z299" s="191"/>
      <c r="AA299" s="191"/>
      <c r="AB299" s="191"/>
      <c r="AC299" s="191"/>
      <c r="AD299" s="187"/>
      <c r="AE299" s="219"/>
      <c r="AF299" s="191"/>
      <c r="AG299" s="191"/>
      <c r="AH299" s="191"/>
      <c r="AI299" s="191"/>
      <c r="AJ299" s="191"/>
      <c r="AK299" s="191"/>
      <c r="AL299" s="191"/>
      <c r="AM299" s="191"/>
      <c r="AN299" s="191"/>
      <c r="AO299" s="191"/>
      <c r="AP299" s="191"/>
      <c r="AQ299" s="191"/>
      <c r="AR299" s="191"/>
      <c r="AS299" s="191"/>
      <c r="AT299" s="191"/>
      <c r="AU299" s="191"/>
      <c r="AV299" s="191"/>
      <c r="AW299" s="191"/>
      <c r="AX299" s="191"/>
      <c r="AY299" s="191"/>
      <c r="AZ299" s="191"/>
      <c r="BA299" s="191"/>
      <c r="BB299" s="191"/>
      <c r="BC299" s="191"/>
      <c r="BD299" s="191"/>
      <c r="BE299" s="187"/>
      <c r="BF299" s="187"/>
      <c r="BG299" s="187"/>
    </row>
    <row r="300" spans="1:59" ht="24" hidden="1" customHeight="1" outlineLevel="2">
      <c r="A300" s="222"/>
      <c r="B300" s="184"/>
      <c r="C300" s="191"/>
      <c r="D300" s="228"/>
      <c r="E300" s="228"/>
      <c r="F300" s="228"/>
      <c r="G300" s="191"/>
      <c r="H300" s="191"/>
      <c r="I300" s="191"/>
      <c r="J300" s="191"/>
      <c r="K300" s="191"/>
      <c r="L300" s="191"/>
      <c r="M300" s="191"/>
      <c r="N300" s="191"/>
      <c r="O300" s="191"/>
      <c r="P300" s="191"/>
      <c r="Q300" s="191"/>
      <c r="R300" s="191">
        <f>P45</f>
        <v>0</v>
      </c>
      <c r="S300" s="191"/>
      <c r="T300" s="231">
        <f>W45</f>
        <v>0</v>
      </c>
      <c r="U300" s="232">
        <f t="shared" si="67"/>
        <v>0</v>
      </c>
      <c r="V300" s="191"/>
      <c r="W300" s="232"/>
      <c r="X300" s="222"/>
      <c r="Y300" s="191"/>
      <c r="Z300" s="191"/>
      <c r="AA300" s="191"/>
      <c r="AB300" s="191"/>
      <c r="AC300" s="191"/>
      <c r="AD300" s="187"/>
      <c r="AE300" s="219"/>
      <c r="AF300" s="191"/>
      <c r="AG300" s="191"/>
      <c r="AH300" s="191"/>
      <c r="AI300" s="191"/>
      <c r="AJ300" s="191"/>
      <c r="AK300" s="191"/>
      <c r="AL300" s="191"/>
      <c r="AM300" s="191"/>
      <c r="AN300" s="191"/>
      <c r="AO300" s="191"/>
      <c r="AP300" s="191"/>
      <c r="AQ300" s="191"/>
      <c r="AR300" s="191"/>
      <c r="AS300" s="191"/>
      <c r="AT300" s="191"/>
      <c r="AU300" s="191"/>
      <c r="AV300" s="191"/>
      <c r="AW300" s="191"/>
      <c r="AX300" s="191"/>
      <c r="AY300" s="191"/>
      <c r="AZ300" s="191"/>
      <c r="BA300" s="191"/>
      <c r="BB300" s="191"/>
      <c r="BC300" s="191"/>
      <c r="BD300" s="191"/>
      <c r="BE300" s="187"/>
      <c r="BF300" s="187"/>
      <c r="BG300" s="187"/>
    </row>
    <row r="301" spans="1:59" ht="24" hidden="1" customHeight="1" outlineLevel="1" collapsed="1">
      <c r="A301" s="222"/>
      <c r="B301" s="184"/>
      <c r="C301" s="191"/>
      <c r="D301" s="228"/>
      <c r="E301" s="228"/>
      <c r="F301" s="228"/>
      <c r="G301" s="191"/>
      <c r="H301" s="228" t="str">
        <f>D$47</f>
        <v>- Select UKRI funder -</v>
      </c>
      <c r="I301" s="191"/>
      <c r="J301" s="191">
        <f>F$47</f>
        <v>0</v>
      </c>
      <c r="K301" s="191"/>
      <c r="L301" s="191">
        <f>H$47</f>
        <v>0</v>
      </c>
      <c r="M301" s="191"/>
      <c r="N301" s="191">
        <f>J$47</f>
        <v>0</v>
      </c>
      <c r="O301" s="191"/>
      <c r="P301" s="191">
        <f>L$47</f>
        <v>0</v>
      </c>
      <c r="Q301" s="191"/>
      <c r="R301" s="191">
        <f>P47</f>
        <v>0</v>
      </c>
      <c r="S301" s="191"/>
      <c r="T301" s="231">
        <f>W47</f>
        <v>0</v>
      </c>
      <c r="U301" s="232">
        <f t="shared" si="67"/>
        <v>0</v>
      </c>
      <c r="V301" s="191"/>
      <c r="W301" s="232">
        <f>SUM(T301:T305)*$F$296</f>
        <v>0</v>
      </c>
      <c r="X301" s="222"/>
      <c r="Y301" s="191"/>
      <c r="Z301" s="191"/>
      <c r="AA301" s="191"/>
      <c r="AB301" s="191"/>
      <c r="AC301" s="191"/>
      <c r="AD301" s="187"/>
      <c r="AE301" s="219"/>
      <c r="AF301" s="191"/>
      <c r="AG301" s="191"/>
      <c r="AH301" s="191"/>
      <c r="AI301" s="191"/>
      <c r="AJ301" s="191"/>
      <c r="AK301" s="191"/>
      <c r="AL301" s="191"/>
      <c r="AM301" s="191"/>
      <c r="AN301" s="191"/>
      <c r="AO301" s="191"/>
      <c r="AP301" s="191"/>
      <c r="AQ301" s="191"/>
      <c r="AR301" s="191"/>
      <c r="AS301" s="191"/>
      <c r="AT301" s="191"/>
      <c r="AU301" s="191"/>
      <c r="AV301" s="191"/>
      <c r="AW301" s="191"/>
      <c r="AX301" s="191"/>
      <c r="AY301" s="191"/>
      <c r="AZ301" s="191"/>
      <c r="BA301" s="191"/>
      <c r="BB301" s="191"/>
      <c r="BC301" s="191"/>
      <c r="BD301" s="191"/>
      <c r="BE301" s="187"/>
      <c r="BF301" s="187"/>
      <c r="BG301" s="187"/>
    </row>
    <row r="302" spans="1:59" ht="24" hidden="1" customHeight="1" outlineLevel="2">
      <c r="A302" s="222"/>
      <c r="B302" s="184"/>
      <c r="C302" s="191"/>
      <c r="D302" s="228"/>
      <c r="E302" s="228"/>
      <c r="F302" s="228"/>
      <c r="G302" s="191"/>
      <c r="H302" s="191"/>
      <c r="I302" s="191"/>
      <c r="J302" s="191"/>
      <c r="K302" s="191"/>
      <c r="L302" s="191"/>
      <c r="M302" s="191"/>
      <c r="N302" s="191"/>
      <c r="O302" s="191"/>
      <c r="P302" s="191"/>
      <c r="Q302" s="191"/>
      <c r="R302" s="191">
        <f>P49</f>
        <v>0</v>
      </c>
      <c r="S302" s="191"/>
      <c r="T302" s="231">
        <f>W49</f>
        <v>0</v>
      </c>
      <c r="U302" s="232">
        <f t="shared" si="67"/>
        <v>0</v>
      </c>
      <c r="V302" s="191"/>
      <c r="W302" s="232"/>
      <c r="X302" s="222"/>
      <c r="Y302" s="191"/>
      <c r="Z302" s="191"/>
      <c r="AA302" s="191"/>
      <c r="AB302" s="191"/>
      <c r="AC302" s="191"/>
      <c r="AD302" s="187"/>
      <c r="AE302" s="219"/>
      <c r="AF302" s="191"/>
      <c r="AG302" s="191"/>
      <c r="AH302" s="191"/>
      <c r="AI302" s="191"/>
      <c r="AJ302" s="191"/>
      <c r="AK302" s="191"/>
      <c r="AL302" s="191"/>
      <c r="AM302" s="191"/>
      <c r="AN302" s="191"/>
      <c r="AO302" s="191"/>
      <c r="AP302" s="191"/>
      <c r="AQ302" s="191"/>
      <c r="AR302" s="191"/>
      <c r="AS302" s="191"/>
      <c r="AT302" s="191"/>
      <c r="AU302" s="191"/>
      <c r="AV302" s="191"/>
      <c r="AW302" s="191"/>
      <c r="AX302" s="191"/>
      <c r="AY302" s="191"/>
      <c r="AZ302" s="191"/>
      <c r="BA302" s="191"/>
      <c r="BB302" s="191"/>
      <c r="BC302" s="191"/>
      <c r="BD302" s="191"/>
      <c r="BE302" s="187"/>
      <c r="BF302" s="187"/>
      <c r="BG302" s="187"/>
    </row>
    <row r="303" spans="1:59" ht="24" hidden="1" customHeight="1" outlineLevel="2">
      <c r="A303" s="222"/>
      <c r="B303" s="184"/>
      <c r="C303" s="191"/>
      <c r="D303" s="228"/>
      <c r="E303" s="228"/>
      <c r="F303" s="228"/>
      <c r="G303" s="191"/>
      <c r="H303" s="191"/>
      <c r="I303" s="191"/>
      <c r="J303" s="191"/>
      <c r="K303" s="191"/>
      <c r="L303" s="191"/>
      <c r="M303" s="191"/>
      <c r="N303" s="191"/>
      <c r="O303" s="191"/>
      <c r="P303" s="191"/>
      <c r="Q303" s="191"/>
      <c r="R303" s="191">
        <f>P51</f>
        <v>0</v>
      </c>
      <c r="S303" s="191"/>
      <c r="T303" s="231">
        <f>W51</f>
        <v>0</v>
      </c>
      <c r="U303" s="232">
        <f t="shared" si="67"/>
        <v>0</v>
      </c>
      <c r="V303" s="191"/>
      <c r="W303" s="232"/>
      <c r="X303" s="222"/>
      <c r="Y303" s="191"/>
      <c r="Z303" s="191"/>
      <c r="AA303" s="191"/>
      <c r="AB303" s="191"/>
      <c r="AC303" s="191"/>
      <c r="AD303" s="187"/>
      <c r="AE303" s="219"/>
      <c r="AF303" s="191"/>
      <c r="AG303" s="191"/>
      <c r="AH303" s="191"/>
      <c r="AI303" s="191"/>
      <c r="AJ303" s="191"/>
      <c r="AK303" s="191"/>
      <c r="AL303" s="191"/>
      <c r="AM303" s="191"/>
      <c r="AN303" s="191"/>
      <c r="AO303" s="191"/>
      <c r="AP303" s="191"/>
      <c r="AQ303" s="191"/>
      <c r="AR303" s="191"/>
      <c r="AS303" s="191"/>
      <c r="AT303" s="191"/>
      <c r="AU303" s="191"/>
      <c r="AV303" s="191"/>
      <c r="AW303" s="191"/>
      <c r="AX303" s="191"/>
      <c r="AY303" s="191"/>
      <c r="AZ303" s="191"/>
      <c r="BA303" s="191"/>
      <c r="BB303" s="191"/>
      <c r="BC303" s="191"/>
      <c r="BD303" s="191"/>
      <c r="BE303" s="187"/>
      <c r="BF303" s="187"/>
      <c r="BG303" s="187"/>
    </row>
    <row r="304" spans="1:59" ht="24" hidden="1" customHeight="1" outlineLevel="2">
      <c r="A304" s="222"/>
      <c r="B304" s="184"/>
      <c r="C304" s="191"/>
      <c r="D304" s="228"/>
      <c r="E304" s="228"/>
      <c r="F304" s="228"/>
      <c r="G304" s="191"/>
      <c r="H304" s="191"/>
      <c r="I304" s="191"/>
      <c r="J304" s="191"/>
      <c r="K304" s="191"/>
      <c r="L304" s="191"/>
      <c r="M304" s="191"/>
      <c r="N304" s="191"/>
      <c r="O304" s="191"/>
      <c r="P304" s="191"/>
      <c r="Q304" s="191"/>
      <c r="R304" s="191">
        <f>P53</f>
        <v>0</v>
      </c>
      <c r="S304" s="191"/>
      <c r="T304" s="231">
        <f>W53</f>
        <v>0</v>
      </c>
      <c r="U304" s="232">
        <f t="shared" si="67"/>
        <v>0</v>
      </c>
      <c r="V304" s="191"/>
      <c r="W304" s="232"/>
      <c r="X304" s="222"/>
      <c r="Y304" s="191"/>
      <c r="Z304" s="191"/>
      <c r="AA304" s="191"/>
      <c r="AB304" s="191"/>
      <c r="AC304" s="191"/>
      <c r="AD304" s="187"/>
      <c r="AE304" s="219"/>
      <c r="AF304" s="191"/>
      <c r="AG304" s="191"/>
      <c r="AH304" s="191"/>
      <c r="AI304" s="191"/>
      <c r="AJ304" s="191"/>
      <c r="AK304" s="191"/>
      <c r="AL304" s="191"/>
      <c r="AM304" s="191"/>
      <c r="AN304" s="191"/>
      <c r="AO304" s="191"/>
      <c r="AP304" s="191"/>
      <c r="AQ304" s="191"/>
      <c r="AR304" s="191"/>
      <c r="AS304" s="191"/>
      <c r="AT304" s="191"/>
      <c r="AU304" s="191"/>
      <c r="AV304" s="191"/>
      <c r="AW304" s="191"/>
      <c r="AX304" s="191"/>
      <c r="AY304" s="191"/>
      <c r="AZ304" s="191"/>
      <c r="BA304" s="191"/>
      <c r="BB304" s="191"/>
      <c r="BC304" s="191"/>
      <c r="BD304" s="191"/>
      <c r="BE304" s="187"/>
      <c r="BF304" s="187"/>
      <c r="BG304" s="187"/>
    </row>
    <row r="305" spans="1:59" ht="24" hidden="1" customHeight="1" outlineLevel="2">
      <c r="A305" s="222"/>
      <c r="B305" s="184"/>
      <c r="C305" s="191"/>
      <c r="D305" s="228"/>
      <c r="E305" s="228"/>
      <c r="F305" s="228"/>
      <c r="G305" s="191"/>
      <c r="H305" s="191"/>
      <c r="I305" s="191"/>
      <c r="J305" s="191"/>
      <c r="K305" s="191"/>
      <c r="L305" s="191"/>
      <c r="M305" s="191"/>
      <c r="N305" s="191"/>
      <c r="O305" s="191"/>
      <c r="P305" s="191"/>
      <c r="Q305" s="191"/>
      <c r="R305" s="191">
        <f>P55</f>
        <v>0</v>
      </c>
      <c r="S305" s="191"/>
      <c r="T305" s="231">
        <f>W55</f>
        <v>0</v>
      </c>
      <c r="U305" s="232">
        <f t="shared" si="67"/>
        <v>0</v>
      </c>
      <c r="V305" s="191"/>
      <c r="W305" s="232"/>
      <c r="X305" s="222"/>
      <c r="Y305" s="191"/>
      <c r="Z305" s="191"/>
      <c r="AA305" s="191"/>
      <c r="AB305" s="191"/>
      <c r="AC305" s="191"/>
      <c r="AD305" s="187"/>
      <c r="AE305" s="219"/>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87"/>
      <c r="BF305" s="187"/>
      <c r="BG305" s="187"/>
    </row>
    <row r="306" spans="1:59" ht="24" hidden="1" customHeight="1" outlineLevel="1">
      <c r="A306" s="222"/>
      <c r="B306" s="184"/>
      <c r="C306" s="191"/>
      <c r="D306" s="228"/>
      <c r="E306" s="228"/>
      <c r="F306" s="228"/>
      <c r="G306" s="191"/>
      <c r="H306" s="228" t="str">
        <f>D$57</f>
        <v>- Select UKRI funder -</v>
      </c>
      <c r="I306" s="191"/>
      <c r="J306" s="191">
        <f>F$57</f>
        <v>0</v>
      </c>
      <c r="K306" s="191"/>
      <c r="L306" s="191">
        <f>H$57</f>
        <v>0</v>
      </c>
      <c r="M306" s="191"/>
      <c r="N306" s="191">
        <f>J$57</f>
        <v>0</v>
      </c>
      <c r="O306" s="191"/>
      <c r="P306" s="191">
        <f>L$57</f>
        <v>0</v>
      </c>
      <c r="Q306" s="191"/>
      <c r="R306" s="191">
        <f>P57</f>
        <v>0</v>
      </c>
      <c r="S306" s="191"/>
      <c r="T306" s="231">
        <f>W57</f>
        <v>0</v>
      </c>
      <c r="U306" s="232">
        <f t="shared" si="67"/>
        <v>0</v>
      </c>
      <c r="V306" s="191"/>
      <c r="W306" s="232">
        <f>SUM(T306:T310)*$F$296</f>
        <v>0</v>
      </c>
      <c r="X306" s="222"/>
      <c r="Y306" s="191"/>
      <c r="Z306" s="191"/>
      <c r="AA306" s="191"/>
      <c r="AB306" s="191"/>
      <c r="AC306" s="191"/>
      <c r="AD306" s="187"/>
      <c r="AE306" s="219"/>
      <c r="AF306" s="191"/>
      <c r="AG306" s="191"/>
      <c r="AH306" s="191"/>
      <c r="AI306" s="191"/>
      <c r="AJ306" s="191"/>
      <c r="AK306" s="191"/>
      <c r="AL306" s="191"/>
      <c r="AM306" s="191"/>
      <c r="AN306" s="191"/>
      <c r="AO306" s="191"/>
      <c r="AP306" s="191"/>
      <c r="AQ306" s="191"/>
      <c r="AR306" s="191"/>
      <c r="AS306" s="191"/>
      <c r="AT306" s="191"/>
      <c r="AU306" s="191"/>
      <c r="AV306" s="191"/>
      <c r="AW306" s="191"/>
      <c r="AX306" s="191"/>
      <c r="AY306" s="191"/>
      <c r="AZ306" s="191"/>
      <c r="BA306" s="191"/>
      <c r="BB306" s="191"/>
      <c r="BC306" s="191"/>
      <c r="BD306" s="191"/>
      <c r="BE306" s="187"/>
      <c r="BF306" s="187"/>
      <c r="BG306" s="187"/>
    </row>
    <row r="307" spans="1:59" ht="24" hidden="1" customHeight="1" outlineLevel="2">
      <c r="A307" s="222"/>
      <c r="B307" s="184"/>
      <c r="C307" s="191"/>
      <c r="D307" s="228"/>
      <c r="E307" s="228"/>
      <c r="F307" s="228"/>
      <c r="G307" s="191"/>
      <c r="H307" s="191"/>
      <c r="I307" s="191"/>
      <c r="J307" s="191"/>
      <c r="K307" s="191"/>
      <c r="L307" s="191"/>
      <c r="M307" s="191"/>
      <c r="N307" s="191"/>
      <c r="O307" s="191"/>
      <c r="P307" s="191"/>
      <c r="Q307" s="191"/>
      <c r="R307" s="191">
        <f>P59</f>
        <v>0</v>
      </c>
      <c r="S307" s="191"/>
      <c r="T307" s="231">
        <f>W59</f>
        <v>0</v>
      </c>
      <c r="U307" s="232">
        <f t="shared" si="67"/>
        <v>0</v>
      </c>
      <c r="V307" s="191"/>
      <c r="W307" s="232"/>
      <c r="X307" s="222"/>
      <c r="Y307" s="191"/>
      <c r="Z307" s="191"/>
      <c r="AA307" s="191"/>
      <c r="AB307" s="191"/>
      <c r="AC307" s="191"/>
      <c r="AD307" s="187"/>
      <c r="AE307" s="219"/>
      <c r="AF307" s="191"/>
      <c r="AG307" s="191"/>
      <c r="AH307" s="191"/>
      <c r="AI307" s="191"/>
      <c r="AJ307" s="191"/>
      <c r="AK307" s="191"/>
      <c r="AL307" s="191"/>
      <c r="AM307" s="191"/>
      <c r="AN307" s="191"/>
      <c r="AO307" s="191"/>
      <c r="AP307" s="191"/>
      <c r="AQ307" s="191"/>
      <c r="AR307" s="191"/>
      <c r="AS307" s="191"/>
      <c r="AT307" s="191"/>
      <c r="AU307" s="191"/>
      <c r="AV307" s="191"/>
      <c r="AW307" s="191"/>
      <c r="AX307" s="191"/>
      <c r="AY307" s="191"/>
      <c r="AZ307" s="191"/>
      <c r="BA307" s="191"/>
      <c r="BB307" s="191"/>
      <c r="BC307" s="191"/>
      <c r="BD307" s="191"/>
      <c r="BE307" s="187"/>
      <c r="BF307" s="187"/>
      <c r="BG307" s="187"/>
    </row>
    <row r="308" spans="1:59" ht="24" hidden="1" customHeight="1" outlineLevel="2">
      <c r="A308" s="222"/>
      <c r="B308" s="184"/>
      <c r="C308" s="191"/>
      <c r="D308" s="228"/>
      <c r="E308" s="228"/>
      <c r="F308" s="228"/>
      <c r="G308" s="191"/>
      <c r="H308" s="191"/>
      <c r="I308" s="191"/>
      <c r="J308" s="191"/>
      <c r="K308" s="191"/>
      <c r="L308" s="191"/>
      <c r="M308" s="191"/>
      <c r="N308" s="191"/>
      <c r="O308" s="191"/>
      <c r="P308" s="191"/>
      <c r="Q308" s="191"/>
      <c r="R308" s="191">
        <f>P61</f>
        <v>0</v>
      </c>
      <c r="S308" s="191"/>
      <c r="T308" s="231">
        <f>W61</f>
        <v>0</v>
      </c>
      <c r="U308" s="232">
        <f t="shared" si="67"/>
        <v>0</v>
      </c>
      <c r="V308" s="191"/>
      <c r="W308" s="232"/>
      <c r="X308" s="222"/>
      <c r="Y308" s="191"/>
      <c r="Z308" s="191"/>
      <c r="AA308" s="191"/>
      <c r="AB308" s="191"/>
      <c r="AC308" s="191"/>
      <c r="AD308" s="187"/>
      <c r="AE308" s="219"/>
      <c r="AF308" s="191"/>
      <c r="AG308" s="191"/>
      <c r="AH308" s="191"/>
      <c r="AI308" s="191"/>
      <c r="AJ308" s="191"/>
      <c r="AK308" s="191"/>
      <c r="AL308" s="191"/>
      <c r="AM308" s="191"/>
      <c r="AN308" s="191"/>
      <c r="AO308" s="191"/>
      <c r="AP308" s="191"/>
      <c r="AQ308" s="191"/>
      <c r="AR308" s="191"/>
      <c r="AS308" s="191"/>
      <c r="AT308" s="191"/>
      <c r="AU308" s="191"/>
      <c r="AV308" s="191"/>
      <c r="AW308" s="191"/>
      <c r="AX308" s="191"/>
      <c r="AY308" s="191"/>
      <c r="AZ308" s="191"/>
      <c r="BA308" s="191"/>
      <c r="BB308" s="191"/>
      <c r="BC308" s="191"/>
      <c r="BD308" s="191"/>
      <c r="BE308" s="187"/>
      <c r="BF308" s="187"/>
      <c r="BG308" s="187"/>
    </row>
    <row r="309" spans="1:59" ht="24" hidden="1" customHeight="1" outlineLevel="2">
      <c r="A309" s="222"/>
      <c r="B309" s="184"/>
      <c r="C309" s="191"/>
      <c r="D309" s="228"/>
      <c r="E309" s="228"/>
      <c r="F309" s="228"/>
      <c r="G309" s="191"/>
      <c r="H309" s="191"/>
      <c r="I309" s="191"/>
      <c r="J309" s="191"/>
      <c r="K309" s="191"/>
      <c r="L309" s="191"/>
      <c r="M309" s="191"/>
      <c r="N309" s="191"/>
      <c r="O309" s="191"/>
      <c r="P309" s="191"/>
      <c r="Q309" s="191"/>
      <c r="R309" s="191">
        <f>P63</f>
        <v>0</v>
      </c>
      <c r="S309" s="191"/>
      <c r="T309" s="231">
        <f>W63</f>
        <v>0</v>
      </c>
      <c r="U309" s="232">
        <f t="shared" si="67"/>
        <v>0</v>
      </c>
      <c r="V309" s="191"/>
      <c r="W309" s="232"/>
      <c r="X309" s="222"/>
      <c r="Y309" s="191"/>
      <c r="Z309" s="191"/>
      <c r="AA309" s="191"/>
      <c r="AB309" s="191"/>
      <c r="AC309" s="191"/>
      <c r="AD309" s="187"/>
      <c r="AE309" s="219"/>
      <c r="AF309" s="191"/>
      <c r="AG309" s="191"/>
      <c r="AH309" s="191"/>
      <c r="AI309" s="191"/>
      <c r="AJ309" s="191"/>
      <c r="AK309" s="191"/>
      <c r="AL309" s="191"/>
      <c r="AM309" s="191"/>
      <c r="AN309" s="191"/>
      <c r="AO309" s="191"/>
      <c r="AP309" s="191"/>
      <c r="AQ309" s="191"/>
      <c r="AR309" s="191"/>
      <c r="AS309" s="191"/>
      <c r="AT309" s="191"/>
      <c r="AU309" s="191"/>
      <c r="AV309" s="191"/>
      <c r="AW309" s="191"/>
      <c r="AX309" s="191"/>
      <c r="AY309" s="191"/>
      <c r="AZ309" s="191"/>
      <c r="BA309" s="191"/>
      <c r="BB309" s="191"/>
      <c r="BC309" s="191"/>
      <c r="BD309" s="191"/>
      <c r="BE309" s="187"/>
      <c r="BF309" s="187"/>
      <c r="BG309" s="187"/>
    </row>
    <row r="310" spans="1:59" ht="24" hidden="1" customHeight="1" outlineLevel="2">
      <c r="A310" s="222"/>
      <c r="B310" s="184"/>
      <c r="C310" s="191"/>
      <c r="D310" s="228"/>
      <c r="E310" s="228"/>
      <c r="F310" s="228"/>
      <c r="G310" s="191"/>
      <c r="H310" s="191"/>
      <c r="I310" s="191"/>
      <c r="J310" s="191"/>
      <c r="K310" s="191"/>
      <c r="L310" s="191"/>
      <c r="M310" s="191"/>
      <c r="N310" s="191"/>
      <c r="O310" s="191"/>
      <c r="P310" s="191"/>
      <c r="Q310" s="191"/>
      <c r="R310" s="191">
        <f>P65</f>
        <v>0</v>
      </c>
      <c r="S310" s="191"/>
      <c r="T310" s="231">
        <f>W65</f>
        <v>0</v>
      </c>
      <c r="U310" s="232">
        <f t="shared" si="67"/>
        <v>0</v>
      </c>
      <c r="V310" s="191"/>
      <c r="W310" s="232"/>
      <c r="X310" s="222"/>
      <c r="Y310" s="191"/>
      <c r="Z310" s="191"/>
      <c r="AA310" s="191"/>
      <c r="AB310" s="191"/>
      <c r="AC310" s="191"/>
      <c r="AD310" s="187"/>
      <c r="AE310" s="219"/>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87"/>
      <c r="BF310" s="187"/>
      <c r="BG310" s="187"/>
    </row>
    <row r="311" spans="1:59" ht="24" hidden="1" customHeight="1" outlineLevel="1" collapsed="1">
      <c r="A311" s="222"/>
      <c r="B311" s="184"/>
      <c r="C311" s="191"/>
      <c r="D311" s="228"/>
      <c r="E311" s="228"/>
      <c r="F311" s="228"/>
      <c r="G311" s="191"/>
      <c r="H311" s="228" t="str">
        <f>D$67</f>
        <v>- Select UKRI funder -</v>
      </c>
      <c r="I311" s="191"/>
      <c r="J311" s="191">
        <f>F$67</f>
        <v>0</v>
      </c>
      <c r="K311" s="191"/>
      <c r="L311" s="191">
        <f>H$67</f>
        <v>0</v>
      </c>
      <c r="M311" s="191"/>
      <c r="N311" s="191">
        <f>J$67</f>
        <v>0</v>
      </c>
      <c r="O311" s="191"/>
      <c r="P311" s="191">
        <f>L$67</f>
        <v>0</v>
      </c>
      <c r="Q311" s="191"/>
      <c r="R311" s="191">
        <f>P62</f>
        <v>0</v>
      </c>
      <c r="S311" s="191"/>
      <c r="T311" s="231">
        <f>W62</f>
        <v>0</v>
      </c>
      <c r="U311" s="232">
        <f t="shared" si="67"/>
        <v>0</v>
      </c>
      <c r="V311" s="191"/>
      <c r="W311" s="232">
        <f>SUM(T311:T315)*$F$296</f>
        <v>0</v>
      </c>
      <c r="X311" s="222"/>
      <c r="Y311" s="191"/>
      <c r="Z311" s="191"/>
      <c r="AA311" s="191"/>
      <c r="AB311" s="191"/>
      <c r="AC311" s="191"/>
      <c r="AD311" s="187"/>
      <c r="AE311" s="219"/>
      <c r="AF311" s="191"/>
      <c r="AG311" s="191"/>
      <c r="AH311" s="191"/>
      <c r="AI311" s="191"/>
      <c r="AJ311" s="191"/>
      <c r="AK311" s="191"/>
      <c r="AL311" s="191"/>
      <c r="AM311" s="191"/>
      <c r="AN311" s="191"/>
      <c r="AO311" s="191"/>
      <c r="AP311" s="191"/>
      <c r="AQ311" s="191"/>
      <c r="AR311" s="191"/>
      <c r="AS311" s="191"/>
      <c r="AT311" s="191"/>
      <c r="AU311" s="191"/>
      <c r="AV311" s="191"/>
      <c r="AW311" s="191"/>
      <c r="AX311" s="191"/>
      <c r="AY311" s="191"/>
      <c r="AZ311" s="191"/>
      <c r="BA311" s="191"/>
      <c r="BB311" s="191"/>
      <c r="BC311" s="191"/>
      <c r="BD311" s="191"/>
      <c r="BE311" s="187"/>
      <c r="BF311" s="187"/>
      <c r="BG311" s="187"/>
    </row>
    <row r="312" spans="1:59" ht="24" hidden="1" customHeight="1" outlineLevel="2">
      <c r="A312" s="222"/>
      <c r="B312" s="184"/>
      <c r="C312" s="191"/>
      <c r="D312" s="228"/>
      <c r="E312" s="228"/>
      <c r="F312" s="228"/>
      <c r="G312" s="191"/>
      <c r="H312" s="191"/>
      <c r="I312" s="191"/>
      <c r="J312" s="191"/>
      <c r="K312" s="191"/>
      <c r="L312" s="191"/>
      <c r="M312" s="191"/>
      <c r="N312" s="191"/>
      <c r="O312" s="191"/>
      <c r="P312" s="191"/>
      <c r="Q312" s="191"/>
      <c r="R312" s="191">
        <f>P64</f>
        <v>0</v>
      </c>
      <c r="S312" s="191"/>
      <c r="T312" s="231">
        <f>W64</f>
        <v>0</v>
      </c>
      <c r="U312" s="232">
        <f t="shared" si="67"/>
        <v>0</v>
      </c>
      <c r="V312" s="191"/>
      <c r="W312" s="232"/>
      <c r="X312" s="222"/>
      <c r="Y312" s="191"/>
      <c r="Z312" s="191"/>
      <c r="AA312" s="191"/>
      <c r="AB312" s="191"/>
      <c r="AC312" s="191"/>
      <c r="AD312" s="187"/>
      <c r="AE312" s="219"/>
      <c r="AF312" s="191"/>
      <c r="AG312" s="191"/>
      <c r="AH312" s="191"/>
      <c r="AI312" s="191"/>
      <c r="AJ312" s="191"/>
      <c r="AK312" s="191"/>
      <c r="AL312" s="191"/>
      <c r="AM312" s="191"/>
      <c r="AN312" s="191"/>
      <c r="AO312" s="191"/>
      <c r="AP312" s="191"/>
      <c r="AQ312" s="191"/>
      <c r="AR312" s="191"/>
      <c r="AS312" s="191"/>
      <c r="AT312" s="191"/>
      <c r="AU312" s="191"/>
      <c r="AV312" s="191"/>
      <c r="AW312" s="191"/>
      <c r="AX312" s="191"/>
      <c r="AY312" s="191"/>
      <c r="AZ312" s="191"/>
      <c r="BA312" s="191"/>
      <c r="BB312" s="191"/>
      <c r="BC312" s="191"/>
      <c r="BD312" s="191"/>
      <c r="BE312" s="187"/>
      <c r="BF312" s="187"/>
      <c r="BG312" s="187"/>
    </row>
    <row r="313" spans="1:59" ht="24" hidden="1" customHeight="1" outlineLevel="2">
      <c r="A313" s="222"/>
      <c r="B313" s="184"/>
      <c r="C313" s="191"/>
      <c r="D313" s="228"/>
      <c r="E313" s="228"/>
      <c r="F313" s="228"/>
      <c r="G313" s="191"/>
      <c r="H313" s="191"/>
      <c r="I313" s="191"/>
      <c r="J313" s="191"/>
      <c r="K313" s="191"/>
      <c r="L313" s="191"/>
      <c r="M313" s="191"/>
      <c r="N313" s="191"/>
      <c r="O313" s="191"/>
      <c r="P313" s="191"/>
      <c r="Q313" s="191"/>
      <c r="R313" s="191">
        <f>P66</f>
        <v>0</v>
      </c>
      <c r="S313" s="191"/>
      <c r="T313" s="231">
        <f>W66</f>
        <v>0</v>
      </c>
      <c r="U313" s="232">
        <f t="shared" si="67"/>
        <v>0</v>
      </c>
      <c r="V313" s="191"/>
      <c r="W313" s="232"/>
      <c r="X313" s="222"/>
      <c r="Y313" s="191"/>
      <c r="Z313" s="191"/>
      <c r="AA313" s="191"/>
      <c r="AB313" s="191"/>
      <c r="AC313" s="191"/>
      <c r="AD313" s="187"/>
      <c r="AE313" s="219"/>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87"/>
      <c r="BF313" s="187"/>
      <c r="BG313" s="187"/>
    </row>
    <row r="314" spans="1:59" ht="24" hidden="1" customHeight="1" outlineLevel="2">
      <c r="A314" s="222"/>
      <c r="B314" s="184"/>
      <c r="C314" s="191"/>
      <c r="D314" s="228"/>
      <c r="E314" s="228"/>
      <c r="F314" s="228"/>
      <c r="G314" s="191"/>
      <c r="H314" s="191"/>
      <c r="I314" s="191"/>
      <c r="J314" s="191"/>
      <c r="K314" s="191"/>
      <c r="L314" s="191"/>
      <c r="M314" s="191"/>
      <c r="N314" s="191"/>
      <c r="O314" s="191"/>
      <c r="P314" s="191"/>
      <c r="Q314" s="191"/>
      <c r="R314" s="191">
        <f>P68</f>
        <v>0</v>
      </c>
      <c r="S314" s="191"/>
      <c r="T314" s="231">
        <f>W68</f>
        <v>0</v>
      </c>
      <c r="U314" s="232">
        <f t="shared" si="67"/>
        <v>0</v>
      </c>
      <c r="V314" s="191"/>
      <c r="W314" s="232"/>
      <c r="X314" s="222"/>
      <c r="Y314" s="191"/>
      <c r="Z314" s="191"/>
      <c r="AA314" s="191"/>
      <c r="AB314" s="191"/>
      <c r="AC314" s="191"/>
      <c r="AD314" s="187"/>
      <c r="AE314" s="219"/>
      <c r="AF314" s="191"/>
      <c r="AG314" s="191"/>
      <c r="AH314" s="191"/>
      <c r="AI314" s="191"/>
      <c r="AJ314" s="191"/>
      <c r="AK314" s="191"/>
      <c r="AL314" s="191"/>
      <c r="AM314" s="191"/>
      <c r="AN314" s="191"/>
      <c r="AO314" s="191"/>
      <c r="AP314" s="191"/>
      <c r="AQ314" s="191"/>
      <c r="AR314" s="191"/>
      <c r="AS314" s="191"/>
      <c r="AT314" s="191"/>
      <c r="AU314" s="191"/>
      <c r="AV314" s="191"/>
      <c r="AW314" s="191"/>
      <c r="AX314" s="191"/>
      <c r="AY314" s="191"/>
      <c r="AZ314" s="191"/>
      <c r="BA314" s="191"/>
      <c r="BB314" s="191"/>
      <c r="BC314" s="191"/>
      <c r="BD314" s="191"/>
      <c r="BE314" s="187"/>
      <c r="BF314" s="187"/>
      <c r="BG314" s="187"/>
    </row>
    <row r="315" spans="1:59" ht="24" hidden="1" customHeight="1" outlineLevel="2">
      <c r="A315" s="222"/>
      <c r="B315" s="184"/>
      <c r="C315" s="191"/>
      <c r="D315" s="228"/>
      <c r="E315" s="228"/>
      <c r="F315" s="228"/>
      <c r="G315" s="191"/>
      <c r="H315" s="191"/>
      <c r="I315" s="191"/>
      <c r="J315" s="191"/>
      <c r="K315" s="191"/>
      <c r="L315" s="191"/>
      <c r="M315" s="191"/>
      <c r="N315" s="191"/>
      <c r="O315" s="191"/>
      <c r="P315" s="191"/>
      <c r="Q315" s="191"/>
      <c r="R315" s="191">
        <f>P70</f>
        <v>0</v>
      </c>
      <c r="S315" s="191"/>
      <c r="T315" s="231">
        <f>W70</f>
        <v>0</v>
      </c>
      <c r="U315" s="232">
        <f t="shared" si="67"/>
        <v>0</v>
      </c>
      <c r="V315" s="191"/>
      <c r="W315" s="232"/>
      <c r="X315" s="222"/>
      <c r="Y315" s="191"/>
      <c r="Z315" s="191"/>
      <c r="AA315" s="191"/>
      <c r="AB315" s="191"/>
      <c r="AC315" s="191"/>
      <c r="AD315" s="187"/>
      <c r="AE315" s="219"/>
      <c r="AF315" s="191"/>
      <c r="AG315" s="191"/>
      <c r="AH315" s="191"/>
      <c r="AI315" s="191"/>
      <c r="AJ315" s="191"/>
      <c r="AK315" s="191"/>
      <c r="AL315" s="191"/>
      <c r="AM315" s="191"/>
      <c r="AN315" s="191"/>
      <c r="AO315" s="191"/>
      <c r="AP315" s="191"/>
      <c r="AQ315" s="191"/>
      <c r="AR315" s="191"/>
      <c r="AS315" s="191"/>
      <c r="AT315" s="191"/>
      <c r="AU315" s="191"/>
      <c r="AV315" s="191"/>
      <c r="AW315" s="191"/>
      <c r="AX315" s="191"/>
      <c r="AY315" s="191"/>
      <c r="AZ315" s="191"/>
      <c r="BA315" s="191"/>
      <c r="BB315" s="191"/>
      <c r="BC315" s="191"/>
      <c r="BD315" s="191"/>
      <c r="BE315" s="187"/>
      <c r="BF315" s="187"/>
      <c r="BG315" s="187"/>
    </row>
    <row r="316" spans="1:59" ht="24" hidden="1" customHeight="1" outlineLevel="1" collapsed="1">
      <c r="A316" s="222"/>
      <c r="B316" s="184"/>
      <c r="C316" s="191"/>
      <c r="D316" s="228"/>
      <c r="E316" s="228"/>
      <c r="F316" s="228"/>
      <c r="G316" s="191"/>
      <c r="H316" s="228" t="str">
        <f>D$77</f>
        <v>- Select UKRI funder -</v>
      </c>
      <c r="I316" s="191"/>
      <c r="J316" s="191">
        <f>F$77</f>
        <v>0</v>
      </c>
      <c r="K316" s="191"/>
      <c r="L316" s="191">
        <f>H$77</f>
        <v>0</v>
      </c>
      <c r="M316" s="191"/>
      <c r="N316" s="191">
        <f>J$77</f>
        <v>0</v>
      </c>
      <c r="O316" s="191"/>
      <c r="P316" s="191">
        <f>L$77</f>
        <v>0</v>
      </c>
      <c r="Q316" s="191"/>
      <c r="R316" s="191">
        <f>P67</f>
        <v>0</v>
      </c>
      <c r="S316" s="191"/>
      <c r="T316" s="231">
        <f>W67</f>
        <v>0</v>
      </c>
      <c r="U316" s="232">
        <f t="shared" si="67"/>
        <v>0</v>
      </c>
      <c r="V316" s="191"/>
      <c r="W316" s="232">
        <f>SUM(T316:T320)*$F$296</f>
        <v>0</v>
      </c>
      <c r="X316" s="222"/>
      <c r="Y316" s="191"/>
      <c r="Z316" s="191"/>
      <c r="AA316" s="191"/>
      <c r="AB316" s="191"/>
      <c r="AC316" s="191"/>
      <c r="AD316" s="187"/>
      <c r="AE316" s="219"/>
      <c r="AF316" s="191"/>
      <c r="AG316" s="191"/>
      <c r="AH316" s="191"/>
      <c r="AI316" s="191"/>
      <c r="AJ316" s="191"/>
      <c r="AK316" s="191"/>
      <c r="AL316" s="191"/>
      <c r="AM316" s="191"/>
      <c r="AN316" s="191"/>
      <c r="AO316" s="191"/>
      <c r="AP316" s="191"/>
      <c r="AQ316" s="191"/>
      <c r="AR316" s="191"/>
      <c r="AS316" s="191"/>
      <c r="AT316" s="191"/>
      <c r="AU316" s="191"/>
      <c r="AV316" s="191"/>
      <c r="AW316" s="191"/>
      <c r="AX316" s="191"/>
      <c r="AY316" s="191"/>
      <c r="AZ316" s="191"/>
      <c r="BA316" s="191"/>
      <c r="BB316" s="191"/>
      <c r="BC316" s="191"/>
      <c r="BD316" s="191"/>
      <c r="BE316" s="187"/>
      <c r="BF316" s="187"/>
      <c r="BG316" s="187"/>
    </row>
    <row r="317" spans="1:59" ht="24" hidden="1" customHeight="1" outlineLevel="2">
      <c r="A317" s="222"/>
      <c r="B317" s="184"/>
      <c r="C317" s="191"/>
      <c r="D317" s="228"/>
      <c r="E317" s="228"/>
      <c r="F317" s="228"/>
      <c r="G317" s="191"/>
      <c r="H317" s="191"/>
      <c r="I317" s="191"/>
      <c r="J317" s="191"/>
      <c r="K317" s="191"/>
      <c r="L317" s="191"/>
      <c r="M317" s="191"/>
      <c r="N317" s="191"/>
      <c r="O317" s="191"/>
      <c r="P317" s="191"/>
      <c r="Q317" s="191"/>
      <c r="R317" s="191">
        <f>P69</f>
        <v>0</v>
      </c>
      <c r="S317" s="191"/>
      <c r="T317" s="231">
        <f>W69</f>
        <v>0</v>
      </c>
      <c r="U317" s="232">
        <f t="shared" si="67"/>
        <v>0</v>
      </c>
      <c r="V317" s="191"/>
      <c r="W317" s="232"/>
      <c r="X317" s="222"/>
      <c r="Y317" s="191"/>
      <c r="Z317" s="191"/>
      <c r="AA317" s="191"/>
      <c r="AB317" s="191"/>
      <c r="AC317" s="191"/>
      <c r="AD317" s="187"/>
      <c r="AE317" s="219"/>
      <c r="AF317" s="191"/>
      <c r="AG317" s="191"/>
      <c r="AH317" s="191"/>
      <c r="AI317" s="191"/>
      <c r="AJ317" s="191"/>
      <c r="AK317" s="191"/>
      <c r="AL317" s="191"/>
      <c r="AM317" s="191"/>
      <c r="AN317" s="191"/>
      <c r="AO317" s="191"/>
      <c r="AP317" s="191"/>
      <c r="AQ317" s="191"/>
      <c r="AR317" s="191"/>
      <c r="AS317" s="191"/>
      <c r="AT317" s="191"/>
      <c r="AU317" s="191"/>
      <c r="AV317" s="191"/>
      <c r="AW317" s="191"/>
      <c r="AX317" s="191"/>
      <c r="AY317" s="191"/>
      <c r="AZ317" s="191"/>
      <c r="BA317" s="191"/>
      <c r="BB317" s="191"/>
      <c r="BC317" s="191"/>
      <c r="BD317" s="191"/>
      <c r="BE317" s="187"/>
      <c r="BF317" s="187"/>
      <c r="BG317" s="187"/>
    </row>
    <row r="318" spans="1:59" ht="24" hidden="1" customHeight="1" outlineLevel="2">
      <c r="A318" s="222"/>
      <c r="B318" s="184"/>
      <c r="C318" s="191"/>
      <c r="D318" s="228"/>
      <c r="E318" s="228"/>
      <c r="F318" s="228"/>
      <c r="G318" s="191"/>
      <c r="H318" s="191"/>
      <c r="I318" s="191"/>
      <c r="J318" s="191"/>
      <c r="K318" s="191"/>
      <c r="L318" s="191"/>
      <c r="M318" s="191"/>
      <c r="N318" s="191"/>
      <c r="O318" s="191"/>
      <c r="P318" s="191"/>
      <c r="Q318" s="191"/>
      <c r="R318" s="191">
        <f>P71</f>
        <v>0</v>
      </c>
      <c r="S318" s="191"/>
      <c r="T318" s="231">
        <f>W71</f>
        <v>0</v>
      </c>
      <c r="U318" s="232">
        <f t="shared" si="67"/>
        <v>0</v>
      </c>
      <c r="V318" s="191"/>
      <c r="W318" s="232"/>
      <c r="X318" s="222"/>
      <c r="Y318" s="191"/>
      <c r="Z318" s="191"/>
      <c r="AA318" s="191"/>
      <c r="AB318" s="191"/>
      <c r="AC318" s="191"/>
      <c r="AD318" s="187"/>
      <c r="AE318" s="219"/>
      <c r="AF318" s="191"/>
      <c r="AG318" s="191"/>
      <c r="AH318" s="191"/>
      <c r="AI318" s="191"/>
      <c r="AJ318" s="191"/>
      <c r="AK318" s="191"/>
      <c r="AL318" s="191"/>
      <c r="AM318" s="191"/>
      <c r="AN318" s="191"/>
      <c r="AO318" s="191"/>
      <c r="AP318" s="191"/>
      <c r="AQ318" s="191"/>
      <c r="AR318" s="191"/>
      <c r="AS318" s="191"/>
      <c r="AT318" s="191"/>
      <c r="AU318" s="191"/>
      <c r="AV318" s="191"/>
      <c r="AW318" s="191"/>
      <c r="AX318" s="191"/>
      <c r="AY318" s="191"/>
      <c r="AZ318" s="191"/>
      <c r="BA318" s="191"/>
      <c r="BB318" s="191"/>
      <c r="BC318" s="191"/>
      <c r="BD318" s="191"/>
      <c r="BE318" s="187"/>
      <c r="BF318" s="187"/>
      <c r="BG318" s="187"/>
    </row>
    <row r="319" spans="1:59" ht="24" hidden="1" customHeight="1" outlineLevel="2">
      <c r="A319" s="222"/>
      <c r="B319" s="184"/>
      <c r="C319" s="191"/>
      <c r="D319" s="228"/>
      <c r="E319" s="228"/>
      <c r="F319" s="228"/>
      <c r="G319" s="191"/>
      <c r="H319" s="191"/>
      <c r="I319" s="191"/>
      <c r="J319" s="191"/>
      <c r="K319" s="191"/>
      <c r="L319" s="191"/>
      <c r="M319" s="191"/>
      <c r="N319" s="191"/>
      <c r="O319" s="191"/>
      <c r="P319" s="191"/>
      <c r="Q319" s="191"/>
      <c r="R319" s="191">
        <f>P73</f>
        <v>0</v>
      </c>
      <c r="S319" s="191"/>
      <c r="T319" s="231">
        <f>W73</f>
        <v>0</v>
      </c>
      <c r="U319" s="232">
        <f t="shared" si="67"/>
        <v>0</v>
      </c>
      <c r="V319" s="191"/>
      <c r="W319" s="232"/>
      <c r="X319" s="222"/>
      <c r="Y319" s="191"/>
      <c r="Z319" s="191"/>
      <c r="AA319" s="191"/>
      <c r="AB319" s="191"/>
      <c r="AC319" s="191"/>
      <c r="AD319" s="187"/>
      <c r="AE319" s="219"/>
      <c r="AF319" s="191"/>
      <c r="AG319" s="191"/>
      <c r="AH319" s="191"/>
      <c r="AI319" s="191"/>
      <c r="AJ319" s="191"/>
      <c r="AK319" s="191"/>
      <c r="AL319" s="191"/>
      <c r="AM319" s="191"/>
      <c r="AN319" s="191"/>
      <c r="AO319" s="191"/>
      <c r="AP319" s="191"/>
      <c r="AQ319" s="191"/>
      <c r="AR319" s="191"/>
      <c r="AS319" s="191"/>
      <c r="AT319" s="191"/>
      <c r="AU319" s="191"/>
      <c r="AV319" s="191"/>
      <c r="AW319" s="191"/>
      <c r="AX319" s="191"/>
      <c r="AY319" s="191"/>
      <c r="AZ319" s="191"/>
      <c r="BA319" s="191"/>
      <c r="BB319" s="191"/>
      <c r="BC319" s="191"/>
      <c r="BD319" s="191"/>
      <c r="BE319" s="187"/>
      <c r="BF319" s="187"/>
      <c r="BG319" s="187"/>
    </row>
    <row r="320" spans="1:59" ht="24" hidden="1" customHeight="1" outlineLevel="2">
      <c r="A320" s="222"/>
      <c r="B320" s="184"/>
      <c r="C320" s="191"/>
      <c r="D320" s="228"/>
      <c r="E320" s="228"/>
      <c r="F320" s="228"/>
      <c r="G320" s="191"/>
      <c r="H320" s="191"/>
      <c r="I320" s="191"/>
      <c r="J320" s="191"/>
      <c r="K320" s="191"/>
      <c r="L320" s="191"/>
      <c r="M320" s="191"/>
      <c r="N320" s="191"/>
      <c r="O320" s="191"/>
      <c r="P320" s="191"/>
      <c r="Q320" s="191"/>
      <c r="R320" s="191">
        <f>P75</f>
        <v>0</v>
      </c>
      <c r="S320" s="191"/>
      <c r="T320" s="231">
        <f>W75</f>
        <v>0</v>
      </c>
      <c r="U320" s="232">
        <f t="shared" si="67"/>
        <v>0</v>
      </c>
      <c r="V320" s="191"/>
      <c r="W320" s="232"/>
      <c r="X320" s="222"/>
      <c r="Y320" s="191"/>
      <c r="Z320" s="191"/>
      <c r="AA320" s="191"/>
      <c r="AB320" s="191"/>
      <c r="AC320" s="191"/>
      <c r="AD320" s="187"/>
      <c r="AE320" s="219"/>
      <c r="AF320" s="191"/>
      <c r="AG320" s="191"/>
      <c r="AH320" s="191"/>
      <c r="AI320" s="191"/>
      <c r="AJ320" s="191"/>
      <c r="AK320" s="191"/>
      <c r="AL320" s="191"/>
      <c r="AM320" s="191"/>
      <c r="AN320" s="191"/>
      <c r="AO320" s="191"/>
      <c r="AP320" s="191"/>
      <c r="AQ320" s="191"/>
      <c r="AR320" s="191"/>
      <c r="AS320" s="191"/>
      <c r="AT320" s="191"/>
      <c r="AU320" s="191"/>
      <c r="AV320" s="191"/>
      <c r="AW320" s="191"/>
      <c r="AX320" s="191"/>
      <c r="AY320" s="191"/>
      <c r="AZ320" s="191"/>
      <c r="BA320" s="191"/>
      <c r="BB320" s="191"/>
      <c r="BC320" s="191"/>
      <c r="BD320" s="191"/>
      <c r="BE320" s="187"/>
      <c r="BF320" s="187"/>
      <c r="BG320" s="187"/>
    </row>
    <row r="321" spans="1:59" ht="24" hidden="1" customHeight="1" outlineLevel="1" collapsed="1">
      <c r="A321" s="222"/>
      <c r="B321" s="184"/>
      <c r="C321" s="191"/>
      <c r="D321" s="228"/>
      <c r="E321" s="228"/>
      <c r="F321" s="228"/>
      <c r="G321" s="191"/>
      <c r="H321" s="191"/>
      <c r="I321" s="191"/>
      <c r="J321" s="191"/>
      <c r="K321" s="191"/>
      <c r="L321" s="191"/>
      <c r="M321" s="191"/>
      <c r="N321" s="191"/>
      <c r="O321" s="191"/>
      <c r="P321" s="191"/>
      <c r="Q321" s="191"/>
      <c r="R321" s="191"/>
      <c r="S321" s="191"/>
      <c r="T321" s="233"/>
      <c r="U321" s="232"/>
      <c r="V321" s="191"/>
      <c r="W321" s="221"/>
      <c r="X321" s="222"/>
      <c r="Y321" s="191"/>
      <c r="Z321" s="191"/>
      <c r="AA321" s="191"/>
      <c r="AB321" s="191"/>
      <c r="AC321" s="191"/>
      <c r="AD321" s="187"/>
      <c r="AE321" s="219"/>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87"/>
      <c r="BF321" s="187"/>
      <c r="BG321" s="187"/>
    </row>
    <row r="322" spans="1:59" ht="54.95" hidden="1" customHeight="1" outlineLevel="1">
      <c r="A322" s="222"/>
      <c r="B322" s="151" t="s">
        <v>49</v>
      </c>
      <c r="C322" s="103"/>
      <c r="D322" s="148" t="s">
        <v>186</v>
      </c>
      <c r="E322" s="148"/>
      <c r="F322" s="148" t="s">
        <v>187</v>
      </c>
      <c r="G322" s="148"/>
      <c r="H322" s="148" t="s">
        <v>136</v>
      </c>
      <c r="I322" s="148"/>
      <c r="J322" s="148" t="s">
        <v>102</v>
      </c>
      <c r="K322" s="148"/>
      <c r="L322" s="148" t="s">
        <v>103</v>
      </c>
      <c r="M322" s="148"/>
      <c r="N322" s="148" t="s">
        <v>104</v>
      </c>
      <c r="O322" s="148"/>
      <c r="P322" s="148" t="s">
        <v>105</v>
      </c>
      <c r="Q322" s="148"/>
      <c r="R322" s="148" t="s">
        <v>192</v>
      </c>
      <c r="S322" s="148"/>
      <c r="T322" s="149" t="s">
        <v>189</v>
      </c>
      <c r="U322" s="149" t="s">
        <v>190</v>
      </c>
      <c r="V322" s="148"/>
      <c r="W322" s="148" t="s">
        <v>191</v>
      </c>
      <c r="X322" s="222"/>
      <c r="Y322" s="191"/>
      <c r="Z322" s="191"/>
      <c r="AA322" s="191"/>
      <c r="AB322" s="191"/>
      <c r="AC322" s="191"/>
      <c r="AD322" s="187"/>
      <c r="AE322" s="219"/>
      <c r="AF322" s="191"/>
      <c r="AG322" s="191"/>
      <c r="AH322" s="191"/>
      <c r="AI322" s="191"/>
      <c r="AJ322" s="191"/>
      <c r="AK322" s="191"/>
      <c r="AL322" s="191"/>
      <c r="AM322" s="191"/>
      <c r="AN322" s="191"/>
      <c r="AO322" s="191"/>
      <c r="AP322" s="191"/>
      <c r="AQ322" s="191"/>
      <c r="AR322" s="191"/>
      <c r="AS322" s="191"/>
      <c r="AT322" s="191"/>
      <c r="AU322" s="191"/>
      <c r="AV322" s="191"/>
      <c r="AW322" s="191"/>
      <c r="AX322" s="191"/>
      <c r="AY322" s="191"/>
      <c r="AZ322" s="191"/>
      <c r="BA322" s="191"/>
      <c r="BB322" s="191"/>
      <c r="BC322" s="191"/>
      <c r="BD322" s="191"/>
      <c r="BE322" s="187"/>
      <c r="BF322" s="187"/>
      <c r="BG322" s="187"/>
    </row>
    <row r="323" spans="1:59" ht="24" hidden="1" customHeight="1" outlineLevel="1">
      <c r="A323" s="222"/>
      <c r="B323" s="86"/>
      <c r="C323" s="191"/>
      <c r="D323" s="228">
        <v>1720</v>
      </c>
      <c r="E323" s="228"/>
      <c r="F323" s="229">
        <f>$N$293/D323</f>
        <v>34.883720930232556</v>
      </c>
      <c r="G323" s="230"/>
      <c r="H323" s="228" t="str">
        <f>D$94</f>
        <v>- Select EU funder -</v>
      </c>
      <c r="I323" s="191"/>
      <c r="J323" s="191">
        <f>F$94</f>
        <v>0</v>
      </c>
      <c r="K323" s="191"/>
      <c r="L323" s="191">
        <f>H$94</f>
        <v>0</v>
      </c>
      <c r="M323" s="191"/>
      <c r="N323" s="191">
        <f>J$94</f>
        <v>0</v>
      </c>
      <c r="O323" s="191"/>
      <c r="P323" s="191">
        <f>L$94</f>
        <v>0</v>
      </c>
      <c r="Q323" s="191"/>
      <c r="R323" s="191" t="str">
        <f>P94</f>
        <v>- Select or enter -</v>
      </c>
      <c r="S323" s="191"/>
      <c r="T323" s="231">
        <f>W94</f>
        <v>0</v>
      </c>
      <c r="U323" s="232">
        <f>T323*$F$323</f>
        <v>0</v>
      </c>
      <c r="V323" s="191"/>
      <c r="W323" s="232">
        <f>SUM(T323:T337)*$F$323</f>
        <v>0</v>
      </c>
      <c r="X323" s="222"/>
      <c r="Y323" s="191"/>
      <c r="Z323" s="191"/>
      <c r="AA323" s="191"/>
      <c r="AB323" s="191"/>
      <c r="AC323" s="191"/>
      <c r="AD323" s="187"/>
      <c r="AE323" s="219"/>
      <c r="AF323" s="191"/>
      <c r="AG323" s="191"/>
      <c r="AH323" s="191"/>
      <c r="AI323" s="191"/>
      <c r="AJ323" s="191"/>
      <c r="AK323" s="191"/>
      <c r="AL323" s="191"/>
      <c r="AM323" s="191"/>
      <c r="AN323" s="191"/>
      <c r="AO323" s="191"/>
      <c r="AP323" s="191"/>
      <c r="AQ323" s="191"/>
      <c r="AR323" s="191"/>
      <c r="AS323" s="191"/>
      <c r="AT323" s="191"/>
      <c r="AU323" s="191"/>
      <c r="AV323" s="191"/>
      <c r="AW323" s="191"/>
      <c r="AX323" s="191"/>
      <c r="AY323" s="191"/>
      <c r="AZ323" s="191"/>
      <c r="BA323" s="191"/>
      <c r="BB323" s="191"/>
      <c r="BC323" s="191"/>
      <c r="BD323" s="191"/>
      <c r="BE323" s="187"/>
      <c r="BF323" s="187"/>
      <c r="BG323" s="187"/>
    </row>
    <row r="324" spans="1:59" ht="24" hidden="1" customHeight="1" outlineLevel="2">
      <c r="A324" s="222"/>
      <c r="B324" s="86"/>
      <c r="C324" s="191"/>
      <c r="D324" s="228"/>
      <c r="E324" s="228"/>
      <c r="F324" s="228"/>
      <c r="G324" s="191"/>
      <c r="H324" s="191"/>
      <c r="I324" s="191"/>
      <c r="J324" s="191"/>
      <c r="K324" s="191"/>
      <c r="L324" s="191"/>
      <c r="M324" s="191"/>
      <c r="N324" s="191"/>
      <c r="O324" s="191"/>
      <c r="P324" s="191"/>
      <c r="Q324" s="191"/>
      <c r="R324" s="191" t="str">
        <f>P96</f>
        <v>- Select or enter -</v>
      </c>
      <c r="S324" s="191"/>
      <c r="T324" s="231">
        <f>W96</f>
        <v>0</v>
      </c>
      <c r="U324" s="232">
        <f t="shared" ref="U324:U337" si="68">T324*$F$323</f>
        <v>0</v>
      </c>
      <c r="V324" s="191"/>
      <c r="W324" s="232"/>
      <c r="X324" s="222"/>
      <c r="Y324" s="219"/>
      <c r="Z324" s="191"/>
      <c r="AA324" s="191"/>
      <c r="AB324" s="191"/>
      <c r="AC324" s="191"/>
      <c r="AD324" s="187"/>
      <c r="AE324" s="219"/>
      <c r="AF324" s="191"/>
      <c r="AG324" s="191"/>
      <c r="AH324" s="191"/>
      <c r="AI324" s="191"/>
      <c r="AJ324" s="191"/>
      <c r="AK324" s="191"/>
      <c r="AL324" s="191"/>
      <c r="AM324" s="191"/>
      <c r="AN324" s="191"/>
      <c r="AO324" s="191"/>
      <c r="AP324" s="191"/>
      <c r="AQ324" s="191"/>
      <c r="AR324" s="191"/>
      <c r="AS324" s="191"/>
      <c r="AT324" s="191"/>
      <c r="AU324" s="191"/>
      <c r="AV324" s="191"/>
      <c r="AW324" s="191"/>
      <c r="AX324" s="191"/>
      <c r="AY324" s="191"/>
      <c r="AZ324" s="191"/>
      <c r="BA324" s="191"/>
      <c r="BB324" s="191"/>
      <c r="BC324" s="191"/>
      <c r="BD324" s="191"/>
      <c r="BE324" s="187"/>
      <c r="BF324" s="187"/>
      <c r="BG324" s="187"/>
    </row>
    <row r="325" spans="1:59" ht="24" hidden="1" customHeight="1" outlineLevel="2">
      <c r="A325" s="222"/>
      <c r="B325" s="86"/>
      <c r="C325" s="191"/>
      <c r="D325" s="228"/>
      <c r="E325" s="228"/>
      <c r="F325" s="228"/>
      <c r="G325" s="191"/>
      <c r="H325" s="191"/>
      <c r="I325" s="191"/>
      <c r="J325" s="191"/>
      <c r="K325" s="191"/>
      <c r="L325" s="191"/>
      <c r="M325" s="191"/>
      <c r="N325" s="191"/>
      <c r="O325" s="191"/>
      <c r="P325" s="191"/>
      <c r="Q325" s="191"/>
      <c r="R325" s="191" t="str">
        <f>P98</f>
        <v>- Select or enter -</v>
      </c>
      <c r="S325" s="191"/>
      <c r="T325" s="231">
        <f>W98</f>
        <v>0</v>
      </c>
      <c r="U325" s="232">
        <f t="shared" si="68"/>
        <v>0</v>
      </c>
      <c r="V325" s="191"/>
      <c r="W325" s="232"/>
      <c r="X325" s="222"/>
      <c r="Y325" s="219"/>
      <c r="Z325" s="191"/>
      <c r="AA325" s="191"/>
      <c r="AB325" s="191"/>
      <c r="AC325" s="191"/>
      <c r="AD325" s="187"/>
      <c r="AE325" s="219"/>
      <c r="AF325" s="191"/>
      <c r="AG325" s="191"/>
      <c r="AH325" s="191"/>
      <c r="AI325" s="191"/>
      <c r="AJ325" s="191"/>
      <c r="AK325" s="191"/>
      <c r="AL325" s="191"/>
      <c r="AM325" s="191"/>
      <c r="AN325" s="191"/>
      <c r="AO325" s="191"/>
      <c r="AP325" s="191"/>
      <c r="AQ325" s="191"/>
      <c r="AR325" s="191"/>
      <c r="AS325" s="191"/>
      <c r="AT325" s="191"/>
      <c r="AU325" s="191"/>
      <c r="AV325" s="191"/>
      <c r="AW325" s="191"/>
      <c r="AX325" s="191"/>
      <c r="AY325" s="191"/>
      <c r="AZ325" s="191"/>
      <c r="BA325" s="191"/>
      <c r="BB325" s="191"/>
      <c r="BC325" s="191"/>
      <c r="BD325" s="191"/>
      <c r="BE325" s="187"/>
      <c r="BF325" s="187"/>
      <c r="BG325" s="187"/>
    </row>
    <row r="326" spans="1:59" ht="24" hidden="1" customHeight="1" outlineLevel="2">
      <c r="A326" s="222"/>
      <c r="B326" s="86"/>
      <c r="C326" s="191"/>
      <c r="D326" s="228"/>
      <c r="E326" s="228"/>
      <c r="F326" s="228"/>
      <c r="G326" s="191"/>
      <c r="H326" s="191"/>
      <c r="I326" s="191"/>
      <c r="J326" s="191"/>
      <c r="K326" s="191"/>
      <c r="L326" s="191"/>
      <c r="M326" s="191"/>
      <c r="N326" s="191"/>
      <c r="O326" s="191"/>
      <c r="P326" s="191"/>
      <c r="Q326" s="191"/>
      <c r="R326" s="191" t="str">
        <f>P100</f>
        <v>- Select or enter -</v>
      </c>
      <c r="S326" s="191"/>
      <c r="T326" s="231">
        <f>W100</f>
        <v>0</v>
      </c>
      <c r="U326" s="232">
        <f t="shared" si="68"/>
        <v>0</v>
      </c>
      <c r="V326" s="191"/>
      <c r="W326" s="232"/>
      <c r="X326" s="222"/>
      <c r="Y326" s="219"/>
      <c r="Z326" s="191"/>
      <c r="AA326" s="191"/>
      <c r="AB326" s="191"/>
      <c r="AC326" s="191"/>
      <c r="AD326" s="187"/>
      <c r="AE326" s="219"/>
      <c r="AF326" s="191"/>
      <c r="AG326" s="191"/>
      <c r="AH326" s="191"/>
      <c r="AI326" s="191"/>
      <c r="AJ326" s="191"/>
      <c r="AK326" s="191"/>
      <c r="AL326" s="191"/>
      <c r="AM326" s="191"/>
      <c r="AN326" s="191"/>
      <c r="AO326" s="191"/>
      <c r="AP326" s="191"/>
      <c r="AQ326" s="191"/>
      <c r="AR326" s="191"/>
      <c r="AS326" s="191"/>
      <c r="AT326" s="191"/>
      <c r="AU326" s="191"/>
      <c r="AV326" s="191"/>
      <c r="AW326" s="191"/>
      <c r="AX326" s="191"/>
      <c r="AY326" s="191"/>
      <c r="AZ326" s="191"/>
      <c r="BA326" s="191"/>
      <c r="BB326" s="191"/>
      <c r="BC326" s="191"/>
      <c r="BD326" s="191"/>
      <c r="BE326" s="187"/>
      <c r="BF326" s="187"/>
      <c r="BG326" s="187"/>
    </row>
    <row r="327" spans="1:59" ht="24" hidden="1" customHeight="1" outlineLevel="2">
      <c r="A327" s="222"/>
      <c r="B327" s="86"/>
      <c r="C327" s="191"/>
      <c r="D327" s="228"/>
      <c r="E327" s="228"/>
      <c r="F327" s="228"/>
      <c r="G327" s="191"/>
      <c r="H327" s="191"/>
      <c r="I327" s="191"/>
      <c r="J327" s="191"/>
      <c r="K327" s="191"/>
      <c r="L327" s="191"/>
      <c r="M327" s="191"/>
      <c r="N327" s="191"/>
      <c r="O327" s="191"/>
      <c r="P327" s="191"/>
      <c r="Q327" s="191"/>
      <c r="R327" s="191" t="str">
        <f>P102</f>
        <v>- Select or enter -</v>
      </c>
      <c r="S327" s="191"/>
      <c r="T327" s="231">
        <f>W102</f>
        <v>0</v>
      </c>
      <c r="U327" s="232">
        <f t="shared" si="68"/>
        <v>0</v>
      </c>
      <c r="V327" s="191"/>
      <c r="W327" s="232"/>
      <c r="X327" s="222"/>
      <c r="Y327" s="219"/>
      <c r="Z327" s="191"/>
      <c r="AA327" s="191"/>
      <c r="AB327" s="191"/>
      <c r="AC327" s="191"/>
      <c r="AD327" s="187"/>
      <c r="AE327" s="219"/>
      <c r="AF327" s="191"/>
      <c r="AG327" s="191"/>
      <c r="AH327" s="191"/>
      <c r="AI327" s="191"/>
      <c r="AJ327" s="191"/>
      <c r="AK327" s="191"/>
      <c r="AL327" s="191"/>
      <c r="AM327" s="191"/>
      <c r="AN327" s="191"/>
      <c r="AO327" s="191"/>
      <c r="AP327" s="191"/>
      <c r="AQ327" s="191"/>
      <c r="AR327" s="191"/>
      <c r="AS327" s="191"/>
      <c r="AT327" s="191"/>
      <c r="AU327" s="191"/>
      <c r="AV327" s="191"/>
      <c r="AW327" s="191"/>
      <c r="AX327" s="191"/>
      <c r="AY327" s="191"/>
      <c r="AZ327" s="191"/>
      <c r="BA327" s="191"/>
      <c r="BB327" s="191"/>
      <c r="BC327" s="191"/>
      <c r="BD327" s="191"/>
      <c r="BE327" s="187"/>
      <c r="BF327" s="187"/>
      <c r="BG327" s="187"/>
    </row>
    <row r="328" spans="1:59" ht="24" hidden="1" customHeight="1" outlineLevel="2">
      <c r="A328" s="222"/>
      <c r="B328" s="86"/>
      <c r="C328" s="191"/>
      <c r="D328" s="228"/>
      <c r="E328" s="228"/>
      <c r="F328" s="228"/>
      <c r="G328" s="191"/>
      <c r="H328" s="191"/>
      <c r="I328" s="191"/>
      <c r="J328" s="191"/>
      <c r="K328" s="191"/>
      <c r="L328" s="191"/>
      <c r="M328" s="191"/>
      <c r="N328" s="191"/>
      <c r="O328" s="191"/>
      <c r="P328" s="191"/>
      <c r="Q328" s="191"/>
      <c r="R328" s="191" t="str">
        <f>P104</f>
        <v>- Select or enter -</v>
      </c>
      <c r="S328" s="191"/>
      <c r="T328" s="231">
        <f>W104</f>
        <v>0</v>
      </c>
      <c r="U328" s="232">
        <f t="shared" si="68"/>
        <v>0</v>
      </c>
      <c r="V328" s="191"/>
      <c r="W328" s="232"/>
      <c r="X328" s="222"/>
      <c r="Y328" s="219"/>
      <c r="Z328" s="191"/>
      <c r="AA328" s="191"/>
      <c r="AB328" s="191"/>
      <c r="AC328" s="191"/>
      <c r="AD328" s="187"/>
      <c r="AE328" s="219"/>
      <c r="AF328" s="191"/>
      <c r="AG328" s="191"/>
      <c r="AH328" s="191"/>
      <c r="AI328" s="191"/>
      <c r="AJ328" s="191"/>
      <c r="AK328" s="191"/>
      <c r="AL328" s="191"/>
      <c r="AM328" s="191"/>
      <c r="AN328" s="191"/>
      <c r="AO328" s="191"/>
      <c r="AP328" s="191"/>
      <c r="AQ328" s="191"/>
      <c r="AR328" s="191"/>
      <c r="AS328" s="191"/>
      <c r="AT328" s="191"/>
      <c r="AU328" s="191"/>
      <c r="AV328" s="191"/>
      <c r="AW328" s="191"/>
      <c r="AX328" s="191"/>
      <c r="AY328" s="191"/>
      <c r="AZ328" s="191"/>
      <c r="BA328" s="191"/>
      <c r="BB328" s="191"/>
      <c r="BC328" s="191"/>
      <c r="BD328" s="191"/>
      <c r="BE328" s="187"/>
      <c r="BF328" s="187"/>
      <c r="BG328" s="187"/>
    </row>
    <row r="329" spans="1:59" ht="24" hidden="1" customHeight="1" outlineLevel="2">
      <c r="A329" s="222"/>
      <c r="B329" s="86"/>
      <c r="C329" s="191"/>
      <c r="D329" s="228"/>
      <c r="E329" s="228"/>
      <c r="F329" s="228"/>
      <c r="G329" s="191"/>
      <c r="H329" s="191"/>
      <c r="I329" s="191"/>
      <c r="J329" s="191"/>
      <c r="K329" s="191"/>
      <c r="L329" s="191"/>
      <c r="M329" s="191"/>
      <c r="N329" s="191"/>
      <c r="O329" s="191"/>
      <c r="P329" s="191"/>
      <c r="Q329" s="191"/>
      <c r="R329" s="191" t="str">
        <f>P106</f>
        <v>- Select or enter -</v>
      </c>
      <c r="S329" s="191"/>
      <c r="T329" s="231">
        <f>W106</f>
        <v>0</v>
      </c>
      <c r="U329" s="232">
        <f t="shared" si="68"/>
        <v>0</v>
      </c>
      <c r="V329" s="191"/>
      <c r="W329" s="232"/>
      <c r="X329" s="222"/>
      <c r="Y329" s="219"/>
      <c r="Z329" s="191"/>
      <c r="AA329" s="191"/>
      <c r="AB329" s="191"/>
      <c r="AC329" s="191"/>
      <c r="AD329" s="187"/>
      <c r="AE329" s="219"/>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87"/>
      <c r="BF329" s="187"/>
      <c r="BG329" s="187"/>
    </row>
    <row r="330" spans="1:59" ht="24" hidden="1" customHeight="1" outlineLevel="2">
      <c r="A330" s="222"/>
      <c r="B330" s="86"/>
      <c r="C330" s="191"/>
      <c r="D330" s="228"/>
      <c r="E330" s="228"/>
      <c r="F330" s="228"/>
      <c r="G330" s="191"/>
      <c r="H330" s="191"/>
      <c r="I330" s="191"/>
      <c r="J330" s="191"/>
      <c r="K330" s="191"/>
      <c r="L330" s="191"/>
      <c r="M330" s="191"/>
      <c r="N330" s="191"/>
      <c r="O330" s="191"/>
      <c r="P330" s="191"/>
      <c r="Q330" s="191"/>
      <c r="R330" s="191" t="str">
        <f>P108</f>
        <v>- Select or enter -</v>
      </c>
      <c r="S330" s="191"/>
      <c r="T330" s="231">
        <f>W108</f>
        <v>0</v>
      </c>
      <c r="U330" s="232">
        <f t="shared" si="68"/>
        <v>0</v>
      </c>
      <c r="V330" s="191"/>
      <c r="W330" s="232"/>
      <c r="X330" s="222"/>
      <c r="Y330" s="219"/>
      <c r="Z330" s="191"/>
      <c r="AA330" s="191"/>
      <c r="AB330" s="191"/>
      <c r="AC330" s="191"/>
      <c r="AD330" s="187"/>
      <c r="AE330" s="219"/>
      <c r="AF330" s="191"/>
      <c r="AG330" s="191"/>
      <c r="AH330" s="191"/>
      <c r="AI330" s="191"/>
      <c r="AJ330" s="191"/>
      <c r="AK330" s="191"/>
      <c r="AL330" s="191"/>
      <c r="AM330" s="191"/>
      <c r="AN330" s="191"/>
      <c r="AO330" s="191"/>
      <c r="AP330" s="191"/>
      <c r="AQ330" s="191"/>
      <c r="AR330" s="191"/>
      <c r="AS330" s="191"/>
      <c r="AT330" s="191"/>
      <c r="AU330" s="191"/>
      <c r="AV330" s="191"/>
      <c r="AW330" s="191"/>
      <c r="AX330" s="191"/>
      <c r="AY330" s="191"/>
      <c r="AZ330" s="191"/>
      <c r="BA330" s="191"/>
      <c r="BB330" s="191"/>
      <c r="BC330" s="191"/>
      <c r="BD330" s="191"/>
      <c r="BE330" s="187"/>
      <c r="BF330" s="187"/>
      <c r="BG330" s="187"/>
    </row>
    <row r="331" spans="1:59" ht="24" hidden="1" customHeight="1" outlineLevel="2">
      <c r="A331" s="222"/>
      <c r="B331" s="86"/>
      <c r="C331" s="191"/>
      <c r="D331" s="228"/>
      <c r="E331" s="228"/>
      <c r="F331" s="228"/>
      <c r="G331" s="191"/>
      <c r="H331" s="191"/>
      <c r="I331" s="191"/>
      <c r="J331" s="191"/>
      <c r="K331" s="191"/>
      <c r="L331" s="191"/>
      <c r="M331" s="191"/>
      <c r="N331" s="191"/>
      <c r="O331" s="191"/>
      <c r="P331" s="191"/>
      <c r="Q331" s="191"/>
      <c r="R331" s="191" t="str">
        <f>P110</f>
        <v>- Select or enter -</v>
      </c>
      <c r="S331" s="191"/>
      <c r="T331" s="231">
        <f>W110</f>
        <v>0</v>
      </c>
      <c r="U331" s="232">
        <f t="shared" si="68"/>
        <v>0</v>
      </c>
      <c r="V331" s="191"/>
      <c r="W331" s="232"/>
      <c r="X331" s="222"/>
      <c r="Y331" s="219"/>
      <c r="Z331" s="191"/>
      <c r="AA331" s="191"/>
      <c r="AB331" s="191"/>
      <c r="AC331" s="191"/>
      <c r="AD331" s="187"/>
      <c r="AE331" s="219"/>
      <c r="AF331" s="191"/>
      <c r="AG331" s="191"/>
      <c r="AH331" s="191"/>
      <c r="AI331" s="191"/>
      <c r="AJ331" s="191"/>
      <c r="AK331" s="191"/>
      <c r="AL331" s="191"/>
      <c r="AM331" s="191"/>
      <c r="AN331" s="191"/>
      <c r="AO331" s="191"/>
      <c r="AP331" s="191"/>
      <c r="AQ331" s="191"/>
      <c r="AR331" s="191"/>
      <c r="AS331" s="191"/>
      <c r="AT331" s="191"/>
      <c r="AU331" s="191"/>
      <c r="AV331" s="191"/>
      <c r="AW331" s="191"/>
      <c r="AX331" s="191"/>
      <c r="AY331" s="191"/>
      <c r="AZ331" s="191"/>
      <c r="BA331" s="191"/>
      <c r="BB331" s="191"/>
      <c r="BC331" s="191"/>
      <c r="BD331" s="191"/>
      <c r="BE331" s="187"/>
      <c r="BF331" s="187"/>
      <c r="BG331" s="187"/>
    </row>
    <row r="332" spans="1:59" ht="24" hidden="1" customHeight="1" outlineLevel="2">
      <c r="A332" s="222"/>
      <c r="B332" s="86"/>
      <c r="C332" s="191"/>
      <c r="D332" s="228"/>
      <c r="E332" s="228"/>
      <c r="F332" s="228"/>
      <c r="G332" s="191"/>
      <c r="H332" s="191"/>
      <c r="I332" s="191"/>
      <c r="J332" s="191"/>
      <c r="K332" s="191"/>
      <c r="L332" s="191"/>
      <c r="M332" s="191"/>
      <c r="N332" s="191"/>
      <c r="O332" s="191"/>
      <c r="P332" s="191"/>
      <c r="Q332" s="191"/>
      <c r="R332" s="191" t="str">
        <f>P112</f>
        <v>- Select or enter -</v>
      </c>
      <c r="S332" s="191"/>
      <c r="T332" s="231">
        <f>W112</f>
        <v>0</v>
      </c>
      <c r="U332" s="232">
        <f t="shared" si="68"/>
        <v>0</v>
      </c>
      <c r="V332" s="191"/>
      <c r="W332" s="232"/>
      <c r="X332" s="222"/>
      <c r="Y332" s="219"/>
      <c r="Z332" s="191"/>
      <c r="AA332" s="191"/>
      <c r="AB332" s="191"/>
      <c r="AC332" s="191"/>
      <c r="AD332" s="187"/>
      <c r="AE332" s="219"/>
      <c r="AF332" s="191"/>
      <c r="AG332" s="191"/>
      <c r="AH332" s="191"/>
      <c r="AI332" s="191"/>
      <c r="AJ332" s="191"/>
      <c r="AK332" s="191"/>
      <c r="AL332" s="191"/>
      <c r="AM332" s="191"/>
      <c r="AN332" s="191"/>
      <c r="AO332" s="191"/>
      <c r="AP332" s="191"/>
      <c r="AQ332" s="191"/>
      <c r="AR332" s="191"/>
      <c r="AS332" s="191"/>
      <c r="AT332" s="191"/>
      <c r="AU332" s="191"/>
      <c r="AV332" s="191"/>
      <c r="AW332" s="191"/>
      <c r="AX332" s="191"/>
      <c r="AY332" s="191"/>
      <c r="AZ332" s="191"/>
      <c r="BA332" s="191"/>
      <c r="BB332" s="191"/>
      <c r="BC332" s="191"/>
      <c r="BD332" s="191"/>
      <c r="BE332" s="187"/>
      <c r="BF332" s="187"/>
      <c r="BG332" s="187"/>
    </row>
    <row r="333" spans="1:59" ht="24" hidden="1" customHeight="1" outlineLevel="2">
      <c r="A333" s="222"/>
      <c r="B333" s="86"/>
      <c r="C333" s="191"/>
      <c r="D333" s="228"/>
      <c r="E333" s="228"/>
      <c r="F333" s="228"/>
      <c r="G333" s="191"/>
      <c r="H333" s="191"/>
      <c r="I333" s="191"/>
      <c r="J333" s="191"/>
      <c r="K333" s="191"/>
      <c r="L333" s="191"/>
      <c r="M333" s="191"/>
      <c r="N333" s="191"/>
      <c r="O333" s="191"/>
      <c r="P333" s="191"/>
      <c r="Q333" s="191"/>
      <c r="R333" s="191" t="str">
        <f>P114</f>
        <v>- Select or enter -</v>
      </c>
      <c r="S333" s="191"/>
      <c r="T333" s="231">
        <f>W114</f>
        <v>0</v>
      </c>
      <c r="U333" s="232">
        <f t="shared" si="68"/>
        <v>0</v>
      </c>
      <c r="V333" s="191"/>
      <c r="W333" s="232"/>
      <c r="X333" s="222"/>
      <c r="Y333" s="219"/>
      <c r="Z333" s="191"/>
      <c r="AA333" s="191"/>
      <c r="AB333" s="191"/>
      <c r="AC333" s="191"/>
      <c r="AD333" s="187"/>
      <c r="AE333" s="219"/>
      <c r="AF333" s="191"/>
      <c r="AG333" s="191"/>
      <c r="AH333" s="191"/>
      <c r="AI333" s="191"/>
      <c r="AJ333" s="191"/>
      <c r="AK333" s="191"/>
      <c r="AL333" s="191"/>
      <c r="AM333" s="191"/>
      <c r="AN333" s="191"/>
      <c r="AO333" s="191"/>
      <c r="AP333" s="191"/>
      <c r="AQ333" s="191"/>
      <c r="AR333" s="191"/>
      <c r="AS333" s="191"/>
      <c r="AT333" s="191"/>
      <c r="AU333" s="191"/>
      <c r="AV333" s="191"/>
      <c r="AW333" s="191"/>
      <c r="AX333" s="191"/>
      <c r="AY333" s="191"/>
      <c r="AZ333" s="191"/>
      <c r="BA333" s="191"/>
      <c r="BB333" s="191"/>
      <c r="BC333" s="191"/>
      <c r="BD333" s="191"/>
      <c r="BE333" s="187"/>
      <c r="BF333" s="187"/>
      <c r="BG333" s="187"/>
    </row>
    <row r="334" spans="1:59" ht="24" hidden="1" customHeight="1" outlineLevel="2">
      <c r="A334" s="222"/>
      <c r="B334" s="86"/>
      <c r="C334" s="191"/>
      <c r="D334" s="228"/>
      <c r="E334" s="228"/>
      <c r="F334" s="228"/>
      <c r="G334" s="191"/>
      <c r="H334" s="191"/>
      <c r="I334" s="191"/>
      <c r="J334" s="191"/>
      <c r="K334" s="191"/>
      <c r="L334" s="191"/>
      <c r="M334" s="191"/>
      <c r="N334" s="191"/>
      <c r="O334" s="191"/>
      <c r="P334" s="191"/>
      <c r="Q334" s="191"/>
      <c r="R334" s="191" t="str">
        <f>P116</f>
        <v>- Select or enter -</v>
      </c>
      <c r="S334" s="191"/>
      <c r="T334" s="231">
        <f>W116</f>
        <v>0</v>
      </c>
      <c r="U334" s="232">
        <f t="shared" si="68"/>
        <v>0</v>
      </c>
      <c r="V334" s="191"/>
      <c r="W334" s="232"/>
      <c r="X334" s="222"/>
      <c r="Y334" s="219"/>
      <c r="Z334" s="191"/>
      <c r="AA334" s="191"/>
      <c r="AB334" s="191"/>
      <c r="AC334" s="191"/>
      <c r="AD334" s="187"/>
      <c r="AE334" s="219"/>
      <c r="AF334" s="191"/>
      <c r="AG334" s="191"/>
      <c r="AH334" s="191"/>
      <c r="AI334" s="191"/>
      <c r="AJ334" s="191"/>
      <c r="AK334" s="191"/>
      <c r="AL334" s="191"/>
      <c r="AM334" s="191"/>
      <c r="AN334" s="191"/>
      <c r="AO334" s="191"/>
      <c r="AP334" s="191"/>
      <c r="AQ334" s="191"/>
      <c r="AR334" s="191"/>
      <c r="AS334" s="191"/>
      <c r="AT334" s="191"/>
      <c r="AU334" s="191"/>
      <c r="AV334" s="191"/>
      <c r="AW334" s="191"/>
      <c r="AX334" s="191"/>
      <c r="AY334" s="191"/>
      <c r="AZ334" s="191"/>
      <c r="BA334" s="191"/>
      <c r="BB334" s="191"/>
      <c r="BC334" s="191"/>
      <c r="BD334" s="191"/>
      <c r="BE334" s="187"/>
      <c r="BF334" s="187"/>
      <c r="BG334" s="187"/>
    </row>
    <row r="335" spans="1:59" ht="24" hidden="1" customHeight="1" outlineLevel="2">
      <c r="A335" s="222"/>
      <c r="B335" s="86"/>
      <c r="C335" s="191"/>
      <c r="D335" s="228"/>
      <c r="E335" s="228"/>
      <c r="F335" s="228"/>
      <c r="G335" s="191"/>
      <c r="H335" s="191"/>
      <c r="I335" s="191"/>
      <c r="J335" s="191"/>
      <c r="K335" s="191"/>
      <c r="L335" s="191"/>
      <c r="M335" s="191"/>
      <c r="N335" s="191"/>
      <c r="O335" s="191"/>
      <c r="P335" s="191"/>
      <c r="Q335" s="191"/>
      <c r="R335" s="191" t="str">
        <f>P118</f>
        <v>- Select or enter -</v>
      </c>
      <c r="S335" s="191"/>
      <c r="T335" s="231">
        <f>W118</f>
        <v>0</v>
      </c>
      <c r="U335" s="232">
        <f t="shared" si="68"/>
        <v>0</v>
      </c>
      <c r="V335" s="191"/>
      <c r="W335" s="232"/>
      <c r="X335" s="222"/>
      <c r="Y335" s="219"/>
      <c r="Z335" s="191"/>
      <c r="AA335" s="191"/>
      <c r="AB335" s="191"/>
      <c r="AC335" s="191"/>
      <c r="AD335" s="187"/>
      <c r="AE335" s="219"/>
      <c r="AF335" s="191"/>
      <c r="AG335" s="191"/>
      <c r="AH335" s="191"/>
      <c r="AI335" s="191"/>
      <c r="AJ335" s="191"/>
      <c r="AK335" s="191"/>
      <c r="AL335" s="191"/>
      <c r="AM335" s="191"/>
      <c r="AN335" s="191"/>
      <c r="AO335" s="191"/>
      <c r="AP335" s="191"/>
      <c r="AQ335" s="191"/>
      <c r="AR335" s="191"/>
      <c r="AS335" s="191"/>
      <c r="AT335" s="191"/>
      <c r="AU335" s="191"/>
      <c r="AV335" s="191"/>
      <c r="AW335" s="191"/>
      <c r="AX335" s="191"/>
      <c r="AY335" s="191"/>
      <c r="AZ335" s="191"/>
      <c r="BA335" s="191"/>
      <c r="BB335" s="191"/>
      <c r="BC335" s="191"/>
      <c r="BD335" s="191"/>
      <c r="BE335" s="187"/>
      <c r="BF335" s="187"/>
      <c r="BG335" s="187"/>
    </row>
    <row r="336" spans="1:59" ht="24" hidden="1" customHeight="1" outlineLevel="2">
      <c r="A336" s="222"/>
      <c r="B336" s="86"/>
      <c r="C336" s="191"/>
      <c r="D336" s="228"/>
      <c r="E336" s="228"/>
      <c r="F336" s="228"/>
      <c r="G336" s="191"/>
      <c r="H336" s="191"/>
      <c r="I336" s="191"/>
      <c r="J336" s="191"/>
      <c r="K336" s="191"/>
      <c r="L336" s="191"/>
      <c r="M336" s="191"/>
      <c r="N336" s="191"/>
      <c r="O336" s="191"/>
      <c r="P336" s="191"/>
      <c r="Q336" s="191"/>
      <c r="R336" s="191" t="str">
        <f>P120</f>
        <v>- Select or enter -</v>
      </c>
      <c r="S336" s="191"/>
      <c r="T336" s="231">
        <f>W120</f>
        <v>0</v>
      </c>
      <c r="U336" s="232">
        <f t="shared" si="68"/>
        <v>0</v>
      </c>
      <c r="V336" s="191"/>
      <c r="W336" s="232"/>
      <c r="X336" s="222"/>
      <c r="Y336" s="219"/>
      <c r="Z336" s="191"/>
      <c r="AA336" s="191"/>
      <c r="AB336" s="191"/>
      <c r="AC336" s="191"/>
      <c r="AD336" s="187"/>
      <c r="AE336" s="219"/>
      <c r="AF336" s="191"/>
      <c r="AG336" s="191"/>
      <c r="AH336" s="191"/>
      <c r="AI336" s="191"/>
      <c r="AJ336" s="191"/>
      <c r="AK336" s="191"/>
      <c r="AL336" s="191"/>
      <c r="AM336" s="191"/>
      <c r="AN336" s="191"/>
      <c r="AO336" s="191"/>
      <c r="AP336" s="191"/>
      <c r="AQ336" s="191"/>
      <c r="AR336" s="191"/>
      <c r="AS336" s="191"/>
      <c r="AT336" s="191"/>
      <c r="AU336" s="191"/>
      <c r="AV336" s="191"/>
      <c r="AW336" s="191"/>
      <c r="AX336" s="191"/>
      <c r="AY336" s="191"/>
      <c r="AZ336" s="191"/>
      <c r="BA336" s="191"/>
      <c r="BB336" s="191"/>
      <c r="BC336" s="191"/>
      <c r="BD336" s="191"/>
      <c r="BE336" s="187"/>
      <c r="BF336" s="187"/>
      <c r="BG336" s="187"/>
    </row>
    <row r="337" spans="1:59" ht="24" hidden="1" customHeight="1" outlineLevel="2">
      <c r="A337" s="222"/>
      <c r="B337" s="86"/>
      <c r="C337" s="191"/>
      <c r="D337" s="228"/>
      <c r="E337" s="228"/>
      <c r="F337" s="228"/>
      <c r="G337" s="191"/>
      <c r="H337" s="191"/>
      <c r="I337" s="191"/>
      <c r="J337" s="191"/>
      <c r="K337" s="191"/>
      <c r="L337" s="191"/>
      <c r="M337" s="191"/>
      <c r="N337" s="191"/>
      <c r="O337" s="191"/>
      <c r="P337" s="191"/>
      <c r="Q337" s="191"/>
      <c r="R337" s="191" t="str">
        <f>P122</f>
        <v>- Select or enter -</v>
      </c>
      <c r="S337" s="191"/>
      <c r="T337" s="231">
        <f>W122</f>
        <v>0</v>
      </c>
      <c r="U337" s="232">
        <f t="shared" si="68"/>
        <v>0</v>
      </c>
      <c r="V337" s="191"/>
      <c r="W337" s="232"/>
      <c r="X337" s="222"/>
      <c r="Y337" s="219"/>
      <c r="Z337" s="191"/>
      <c r="AA337" s="191"/>
      <c r="AB337" s="191"/>
      <c r="AC337" s="191"/>
      <c r="AD337" s="187"/>
      <c r="AE337" s="219"/>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87"/>
      <c r="BF337" s="187"/>
      <c r="BG337" s="187"/>
    </row>
    <row r="338" spans="1:59" ht="24" hidden="1" customHeight="1" outlineLevel="1" collapsed="1">
      <c r="A338" s="222"/>
      <c r="B338" s="86"/>
      <c r="C338" s="191"/>
      <c r="D338" s="228"/>
      <c r="E338" s="228"/>
      <c r="F338" s="228"/>
      <c r="G338" s="191"/>
      <c r="H338" s="228" t="str">
        <f>D$124</f>
        <v>- Select EU funder -</v>
      </c>
      <c r="I338" s="191"/>
      <c r="J338" s="191">
        <f>F$124</f>
        <v>0</v>
      </c>
      <c r="K338" s="191"/>
      <c r="L338" s="191">
        <f>H$124</f>
        <v>0</v>
      </c>
      <c r="M338" s="191"/>
      <c r="N338" s="191">
        <f>J$124</f>
        <v>0</v>
      </c>
      <c r="O338" s="191"/>
      <c r="P338" s="191">
        <f>L$124</f>
        <v>0</v>
      </c>
      <c r="Q338" s="191"/>
      <c r="R338" s="191" t="str">
        <f>P124</f>
        <v>- Select or enter -</v>
      </c>
      <c r="S338" s="191"/>
      <c r="T338" s="231">
        <f>W$153</f>
        <v>0</v>
      </c>
      <c r="U338" s="232">
        <f>T338*$F$323</f>
        <v>0</v>
      </c>
      <c r="V338" s="191"/>
      <c r="W338" s="232">
        <f>SUM(T338:T352)*$F$323</f>
        <v>0</v>
      </c>
      <c r="X338" s="222"/>
      <c r="Y338" s="191"/>
      <c r="Z338" s="191"/>
      <c r="AA338" s="191"/>
      <c r="AB338" s="191"/>
      <c r="AC338" s="191"/>
      <c r="AD338" s="187"/>
      <c r="AE338" s="219"/>
      <c r="AF338" s="191"/>
      <c r="AG338" s="191"/>
      <c r="AH338" s="191"/>
      <c r="AI338" s="191"/>
      <c r="AJ338" s="191"/>
      <c r="AK338" s="191"/>
      <c r="AL338" s="191"/>
      <c r="AM338" s="191"/>
      <c r="AN338" s="191"/>
      <c r="AO338" s="191"/>
      <c r="AP338" s="191"/>
      <c r="AQ338" s="191"/>
      <c r="AR338" s="191"/>
      <c r="AS338" s="191"/>
      <c r="AT338" s="191"/>
      <c r="AU338" s="191"/>
      <c r="AV338" s="191"/>
      <c r="AW338" s="191"/>
      <c r="AX338" s="191"/>
      <c r="AY338" s="191"/>
      <c r="AZ338" s="191"/>
      <c r="BA338" s="191"/>
      <c r="BB338" s="191"/>
      <c r="BC338" s="191"/>
      <c r="BD338" s="191"/>
      <c r="BE338" s="187"/>
      <c r="BF338" s="187"/>
      <c r="BG338" s="187"/>
    </row>
    <row r="339" spans="1:59" ht="24" hidden="1" customHeight="1" outlineLevel="2">
      <c r="A339" s="222"/>
      <c r="B339" s="86"/>
      <c r="C339" s="191"/>
      <c r="D339" s="228"/>
      <c r="E339" s="228"/>
      <c r="F339" s="228"/>
      <c r="G339" s="191"/>
      <c r="H339" s="191"/>
      <c r="I339" s="191"/>
      <c r="J339" s="191"/>
      <c r="K339" s="191"/>
      <c r="L339" s="191"/>
      <c r="M339" s="191"/>
      <c r="N339" s="191"/>
      <c r="O339" s="191"/>
      <c r="P339" s="191"/>
      <c r="Q339" s="191"/>
      <c r="R339" s="191" t="str">
        <f>P126</f>
        <v>- Select or enter -</v>
      </c>
      <c r="S339" s="191"/>
      <c r="T339" s="231">
        <f>W126</f>
        <v>0</v>
      </c>
      <c r="U339" s="232">
        <f t="shared" ref="U339:U352" si="69">T339*$F$323</f>
        <v>0</v>
      </c>
      <c r="V339" s="191"/>
      <c r="W339" s="232"/>
      <c r="X339" s="222"/>
      <c r="Y339" s="219"/>
      <c r="Z339" s="191"/>
      <c r="AA339" s="191"/>
      <c r="AB339" s="191"/>
      <c r="AC339" s="191"/>
      <c r="AD339" s="187"/>
      <c r="AE339" s="219"/>
      <c r="AF339" s="191"/>
      <c r="AG339" s="191"/>
      <c r="AH339" s="191"/>
      <c r="AI339" s="191"/>
      <c r="AJ339" s="191"/>
      <c r="AK339" s="191"/>
      <c r="AL339" s="191"/>
      <c r="AM339" s="191"/>
      <c r="AN339" s="191"/>
      <c r="AO339" s="191"/>
      <c r="AP339" s="191"/>
      <c r="AQ339" s="191"/>
      <c r="AR339" s="191"/>
      <c r="AS339" s="191"/>
      <c r="AT339" s="191"/>
      <c r="AU339" s="191"/>
      <c r="AV339" s="191"/>
      <c r="AW339" s="191"/>
      <c r="AX339" s="191"/>
      <c r="AY339" s="191"/>
      <c r="AZ339" s="191"/>
      <c r="BA339" s="191"/>
      <c r="BB339" s="191"/>
      <c r="BC339" s="191"/>
      <c r="BD339" s="191"/>
      <c r="BE339" s="187"/>
      <c r="BF339" s="187"/>
      <c r="BG339" s="187"/>
    </row>
    <row r="340" spans="1:59" ht="24" hidden="1" customHeight="1" outlineLevel="2">
      <c r="A340" s="222"/>
      <c r="B340" s="86"/>
      <c r="C340" s="191"/>
      <c r="D340" s="228"/>
      <c r="E340" s="228"/>
      <c r="F340" s="228"/>
      <c r="G340" s="191"/>
      <c r="H340" s="191"/>
      <c r="I340" s="191"/>
      <c r="J340" s="191"/>
      <c r="K340" s="191"/>
      <c r="L340" s="191"/>
      <c r="M340" s="191"/>
      <c r="N340" s="191"/>
      <c r="O340" s="191"/>
      <c r="P340" s="191"/>
      <c r="Q340" s="191"/>
      <c r="R340" s="191" t="str">
        <f>P128</f>
        <v>- Select or enter -</v>
      </c>
      <c r="S340" s="191"/>
      <c r="T340" s="231">
        <f>W128</f>
        <v>0</v>
      </c>
      <c r="U340" s="232">
        <f t="shared" si="69"/>
        <v>0</v>
      </c>
      <c r="V340" s="191"/>
      <c r="W340" s="232"/>
      <c r="X340" s="222"/>
      <c r="Y340" s="219"/>
      <c r="Z340" s="191"/>
      <c r="AA340" s="191"/>
      <c r="AB340" s="191"/>
      <c r="AC340" s="191"/>
      <c r="AD340" s="187"/>
      <c r="AE340" s="219"/>
      <c r="AF340" s="191"/>
      <c r="AG340" s="191"/>
      <c r="AH340" s="191"/>
      <c r="AI340" s="191"/>
      <c r="AJ340" s="191"/>
      <c r="AK340" s="191"/>
      <c r="AL340" s="191"/>
      <c r="AM340" s="191"/>
      <c r="AN340" s="191"/>
      <c r="AO340" s="191"/>
      <c r="AP340" s="191"/>
      <c r="AQ340" s="191"/>
      <c r="AR340" s="191"/>
      <c r="AS340" s="191"/>
      <c r="AT340" s="191"/>
      <c r="AU340" s="191"/>
      <c r="AV340" s="191"/>
      <c r="AW340" s="191"/>
      <c r="AX340" s="191"/>
      <c r="AY340" s="191"/>
      <c r="AZ340" s="191"/>
      <c r="BA340" s="191"/>
      <c r="BB340" s="191"/>
      <c r="BC340" s="191"/>
      <c r="BD340" s="191"/>
      <c r="BE340" s="187"/>
      <c r="BF340" s="187"/>
      <c r="BG340" s="187"/>
    </row>
    <row r="341" spans="1:59" ht="24" hidden="1" customHeight="1" outlineLevel="2">
      <c r="A341" s="222"/>
      <c r="B341" s="86"/>
      <c r="C341" s="191"/>
      <c r="D341" s="228"/>
      <c r="E341" s="228"/>
      <c r="F341" s="228"/>
      <c r="G341" s="191"/>
      <c r="H341" s="191"/>
      <c r="I341" s="191"/>
      <c r="J341" s="191"/>
      <c r="K341" s="191"/>
      <c r="L341" s="191"/>
      <c r="M341" s="191"/>
      <c r="N341" s="191"/>
      <c r="O341" s="191"/>
      <c r="P341" s="191"/>
      <c r="Q341" s="191"/>
      <c r="R341" s="191" t="str">
        <f>P130</f>
        <v>- Select or enter -</v>
      </c>
      <c r="S341" s="191"/>
      <c r="T341" s="231">
        <f>W130</f>
        <v>0</v>
      </c>
      <c r="U341" s="232">
        <f t="shared" si="69"/>
        <v>0</v>
      </c>
      <c r="V341" s="191"/>
      <c r="W341" s="232"/>
      <c r="X341" s="222"/>
      <c r="Y341" s="219"/>
      <c r="Z341" s="191"/>
      <c r="AA341" s="191"/>
      <c r="AB341" s="191"/>
      <c r="AC341" s="191"/>
      <c r="AD341" s="187"/>
      <c r="AE341" s="219"/>
      <c r="AF341" s="191"/>
      <c r="AG341" s="191"/>
      <c r="AH341" s="191"/>
      <c r="AI341" s="191"/>
      <c r="AJ341" s="191"/>
      <c r="AK341" s="191"/>
      <c r="AL341" s="191"/>
      <c r="AM341" s="191"/>
      <c r="AN341" s="191"/>
      <c r="AO341" s="191"/>
      <c r="AP341" s="191"/>
      <c r="AQ341" s="191"/>
      <c r="AR341" s="191"/>
      <c r="AS341" s="191"/>
      <c r="AT341" s="191"/>
      <c r="AU341" s="191"/>
      <c r="AV341" s="191"/>
      <c r="AW341" s="191"/>
      <c r="AX341" s="191"/>
      <c r="AY341" s="191"/>
      <c r="AZ341" s="191"/>
      <c r="BA341" s="191"/>
      <c r="BB341" s="191"/>
      <c r="BC341" s="191"/>
      <c r="BD341" s="191"/>
      <c r="BE341" s="187"/>
      <c r="BF341" s="187"/>
      <c r="BG341" s="187"/>
    </row>
    <row r="342" spans="1:59" ht="24" hidden="1" customHeight="1" outlineLevel="2">
      <c r="A342" s="222"/>
      <c r="B342" s="86"/>
      <c r="C342" s="191"/>
      <c r="D342" s="228"/>
      <c r="E342" s="228"/>
      <c r="F342" s="228"/>
      <c r="G342" s="191"/>
      <c r="H342" s="191"/>
      <c r="I342" s="191"/>
      <c r="J342" s="191"/>
      <c r="K342" s="191"/>
      <c r="L342" s="191"/>
      <c r="M342" s="191"/>
      <c r="N342" s="191"/>
      <c r="O342" s="191"/>
      <c r="P342" s="191"/>
      <c r="Q342" s="191"/>
      <c r="R342" s="191" t="str">
        <f>P132</f>
        <v>- Select or enter -</v>
      </c>
      <c r="S342" s="191"/>
      <c r="T342" s="231">
        <f>W132</f>
        <v>0</v>
      </c>
      <c r="U342" s="232">
        <f t="shared" si="69"/>
        <v>0</v>
      </c>
      <c r="V342" s="191"/>
      <c r="W342" s="232"/>
      <c r="X342" s="222"/>
      <c r="Y342" s="219"/>
      <c r="Z342" s="191"/>
      <c r="AA342" s="191"/>
      <c r="AB342" s="191"/>
      <c r="AC342" s="191"/>
      <c r="AD342" s="187"/>
      <c r="AE342" s="219"/>
      <c r="AF342" s="191"/>
      <c r="AG342" s="191"/>
      <c r="AH342" s="191"/>
      <c r="AI342" s="191"/>
      <c r="AJ342" s="191"/>
      <c r="AK342" s="191"/>
      <c r="AL342" s="191"/>
      <c r="AM342" s="191"/>
      <c r="AN342" s="191"/>
      <c r="AO342" s="191"/>
      <c r="AP342" s="191"/>
      <c r="AQ342" s="191"/>
      <c r="AR342" s="191"/>
      <c r="AS342" s="191"/>
      <c r="AT342" s="191"/>
      <c r="AU342" s="191"/>
      <c r="AV342" s="191"/>
      <c r="AW342" s="191"/>
      <c r="AX342" s="191"/>
      <c r="AY342" s="191"/>
      <c r="AZ342" s="191"/>
      <c r="BA342" s="191"/>
      <c r="BB342" s="191"/>
      <c r="BC342" s="191"/>
      <c r="BD342" s="191"/>
      <c r="BE342" s="187"/>
      <c r="BF342" s="187"/>
      <c r="BG342" s="187"/>
    </row>
    <row r="343" spans="1:59" ht="24" hidden="1" customHeight="1" outlineLevel="2">
      <c r="A343" s="222"/>
      <c r="B343" s="86"/>
      <c r="C343" s="191"/>
      <c r="D343" s="228"/>
      <c r="E343" s="228"/>
      <c r="F343" s="228"/>
      <c r="G343" s="191"/>
      <c r="H343" s="191"/>
      <c r="I343" s="191"/>
      <c r="J343" s="191"/>
      <c r="K343" s="191"/>
      <c r="L343" s="191"/>
      <c r="M343" s="191"/>
      <c r="N343" s="191"/>
      <c r="O343" s="191"/>
      <c r="P343" s="191"/>
      <c r="Q343" s="191"/>
      <c r="R343" s="191" t="str">
        <f>P134</f>
        <v>- Select or enter -</v>
      </c>
      <c r="S343" s="191"/>
      <c r="T343" s="231">
        <f>W134</f>
        <v>0</v>
      </c>
      <c r="U343" s="232">
        <f t="shared" si="69"/>
        <v>0</v>
      </c>
      <c r="V343" s="191"/>
      <c r="W343" s="232"/>
      <c r="X343" s="222"/>
      <c r="Y343" s="219"/>
      <c r="Z343" s="191"/>
      <c r="AA343" s="191"/>
      <c r="AB343" s="191"/>
      <c r="AC343" s="191"/>
      <c r="AD343" s="187"/>
      <c r="AE343" s="219"/>
      <c r="AF343" s="191"/>
      <c r="AG343" s="191"/>
      <c r="AH343" s="191"/>
      <c r="AI343" s="191"/>
      <c r="AJ343" s="191"/>
      <c r="AK343" s="191"/>
      <c r="AL343" s="191"/>
      <c r="AM343" s="191"/>
      <c r="AN343" s="191"/>
      <c r="AO343" s="191"/>
      <c r="AP343" s="191"/>
      <c r="AQ343" s="191"/>
      <c r="AR343" s="191"/>
      <c r="AS343" s="191"/>
      <c r="AT343" s="191"/>
      <c r="AU343" s="191"/>
      <c r="AV343" s="191"/>
      <c r="AW343" s="191"/>
      <c r="AX343" s="191"/>
      <c r="AY343" s="191"/>
      <c r="AZ343" s="191"/>
      <c r="BA343" s="191"/>
      <c r="BB343" s="191"/>
      <c r="BC343" s="191"/>
      <c r="BD343" s="191"/>
      <c r="BE343" s="187"/>
      <c r="BF343" s="187"/>
      <c r="BG343" s="187"/>
    </row>
    <row r="344" spans="1:59" ht="24" hidden="1" customHeight="1" outlineLevel="2">
      <c r="A344" s="222"/>
      <c r="B344" s="86"/>
      <c r="C344" s="191"/>
      <c r="D344" s="228"/>
      <c r="E344" s="228"/>
      <c r="F344" s="228"/>
      <c r="G344" s="191"/>
      <c r="H344" s="191"/>
      <c r="I344" s="191"/>
      <c r="J344" s="191"/>
      <c r="K344" s="191"/>
      <c r="L344" s="191"/>
      <c r="M344" s="191"/>
      <c r="N344" s="191"/>
      <c r="O344" s="191"/>
      <c r="P344" s="191"/>
      <c r="Q344" s="191"/>
      <c r="R344" s="191" t="str">
        <f>P136</f>
        <v>- Select or enter -</v>
      </c>
      <c r="S344" s="191"/>
      <c r="T344" s="231">
        <f>W136</f>
        <v>0</v>
      </c>
      <c r="U344" s="232">
        <f t="shared" si="69"/>
        <v>0</v>
      </c>
      <c r="V344" s="191"/>
      <c r="W344" s="232"/>
      <c r="X344" s="222"/>
      <c r="Y344" s="219"/>
      <c r="Z344" s="191"/>
      <c r="AA344" s="191"/>
      <c r="AB344" s="191"/>
      <c r="AC344" s="191"/>
      <c r="AD344" s="187"/>
      <c r="AE344" s="219"/>
      <c r="AF344" s="191"/>
      <c r="AG344" s="191"/>
      <c r="AH344" s="191"/>
      <c r="AI344" s="191"/>
      <c r="AJ344" s="191"/>
      <c r="AK344" s="191"/>
      <c r="AL344" s="191"/>
      <c r="AM344" s="191"/>
      <c r="AN344" s="191"/>
      <c r="AO344" s="191"/>
      <c r="AP344" s="191"/>
      <c r="AQ344" s="191"/>
      <c r="AR344" s="191"/>
      <c r="AS344" s="191"/>
      <c r="AT344" s="191"/>
      <c r="AU344" s="191"/>
      <c r="AV344" s="191"/>
      <c r="AW344" s="191"/>
      <c r="AX344" s="191"/>
      <c r="AY344" s="191"/>
      <c r="AZ344" s="191"/>
      <c r="BA344" s="191"/>
      <c r="BB344" s="191"/>
      <c r="BC344" s="191"/>
      <c r="BD344" s="191"/>
      <c r="BE344" s="187"/>
      <c r="BF344" s="187"/>
      <c r="BG344" s="187"/>
    </row>
    <row r="345" spans="1:59" ht="24" hidden="1" customHeight="1" outlineLevel="2">
      <c r="A345" s="222"/>
      <c r="B345" s="86"/>
      <c r="C345" s="191"/>
      <c r="D345" s="228"/>
      <c r="E345" s="228"/>
      <c r="F345" s="228"/>
      <c r="G345" s="191"/>
      <c r="H345" s="191"/>
      <c r="I345" s="191"/>
      <c r="J345" s="191"/>
      <c r="K345" s="191"/>
      <c r="L345" s="191"/>
      <c r="M345" s="191"/>
      <c r="N345" s="191"/>
      <c r="O345" s="191"/>
      <c r="P345" s="191"/>
      <c r="Q345" s="191"/>
      <c r="R345" s="191" t="str">
        <f>P138</f>
        <v>- Select or enter -</v>
      </c>
      <c r="S345" s="191"/>
      <c r="T345" s="231">
        <f>W138</f>
        <v>0</v>
      </c>
      <c r="U345" s="232">
        <f t="shared" si="69"/>
        <v>0</v>
      </c>
      <c r="V345" s="191"/>
      <c r="W345" s="232"/>
      <c r="X345" s="222"/>
      <c r="Y345" s="219"/>
      <c r="Z345" s="191"/>
      <c r="AA345" s="191"/>
      <c r="AB345" s="191"/>
      <c r="AC345" s="191"/>
      <c r="AD345" s="187"/>
      <c r="AE345" s="219"/>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87"/>
      <c r="BF345" s="187"/>
      <c r="BG345" s="187"/>
    </row>
    <row r="346" spans="1:59" ht="24" hidden="1" customHeight="1" outlineLevel="2">
      <c r="A346" s="222"/>
      <c r="B346" s="86"/>
      <c r="C346" s="191"/>
      <c r="D346" s="228"/>
      <c r="E346" s="228"/>
      <c r="F346" s="228"/>
      <c r="G346" s="191"/>
      <c r="H346" s="191"/>
      <c r="I346" s="191"/>
      <c r="J346" s="191"/>
      <c r="K346" s="191"/>
      <c r="L346" s="191"/>
      <c r="M346" s="191"/>
      <c r="N346" s="191"/>
      <c r="O346" s="191"/>
      <c r="P346" s="191"/>
      <c r="Q346" s="191"/>
      <c r="R346" s="191" t="str">
        <f>P140</f>
        <v>- Select or enter -</v>
      </c>
      <c r="S346" s="191"/>
      <c r="T346" s="231">
        <f>W140</f>
        <v>0</v>
      </c>
      <c r="U346" s="232">
        <f t="shared" si="69"/>
        <v>0</v>
      </c>
      <c r="V346" s="191"/>
      <c r="W346" s="232"/>
      <c r="X346" s="222"/>
      <c r="Y346" s="219"/>
      <c r="Z346" s="191"/>
      <c r="AA346" s="191"/>
      <c r="AB346" s="191"/>
      <c r="AC346" s="191"/>
      <c r="AD346" s="187"/>
      <c r="AE346" s="219"/>
      <c r="AF346" s="191"/>
      <c r="AG346" s="191"/>
      <c r="AH346" s="191"/>
      <c r="AI346" s="191"/>
      <c r="AJ346" s="191"/>
      <c r="AK346" s="191"/>
      <c r="AL346" s="191"/>
      <c r="AM346" s="191"/>
      <c r="AN346" s="191"/>
      <c r="AO346" s="191"/>
      <c r="AP346" s="191"/>
      <c r="AQ346" s="191"/>
      <c r="AR346" s="191"/>
      <c r="AS346" s="191"/>
      <c r="AT346" s="191"/>
      <c r="AU346" s="191"/>
      <c r="AV346" s="191"/>
      <c r="AW346" s="191"/>
      <c r="AX346" s="191"/>
      <c r="AY346" s="191"/>
      <c r="AZ346" s="191"/>
      <c r="BA346" s="191"/>
      <c r="BB346" s="191"/>
      <c r="BC346" s="191"/>
      <c r="BD346" s="191"/>
      <c r="BE346" s="187"/>
      <c r="BF346" s="187"/>
      <c r="BG346" s="187"/>
    </row>
    <row r="347" spans="1:59" ht="24" hidden="1" customHeight="1" outlineLevel="2">
      <c r="A347" s="222"/>
      <c r="B347" s="86"/>
      <c r="C347" s="191"/>
      <c r="D347" s="228"/>
      <c r="E347" s="228"/>
      <c r="F347" s="228"/>
      <c r="G347" s="191"/>
      <c r="H347" s="191"/>
      <c r="I347" s="191"/>
      <c r="J347" s="191"/>
      <c r="K347" s="191"/>
      <c r="L347" s="191"/>
      <c r="M347" s="191"/>
      <c r="N347" s="191"/>
      <c r="O347" s="191"/>
      <c r="P347" s="191"/>
      <c r="Q347" s="191"/>
      <c r="R347" s="191" t="str">
        <f>P142</f>
        <v>- Select or enter -</v>
      </c>
      <c r="S347" s="191"/>
      <c r="T347" s="231">
        <f>W142</f>
        <v>0</v>
      </c>
      <c r="U347" s="232">
        <f t="shared" si="69"/>
        <v>0</v>
      </c>
      <c r="V347" s="191"/>
      <c r="W347" s="232"/>
      <c r="X347" s="222"/>
      <c r="Y347" s="219"/>
      <c r="Z347" s="191"/>
      <c r="AA347" s="191"/>
      <c r="AB347" s="191"/>
      <c r="AC347" s="191"/>
      <c r="AD347" s="187"/>
      <c r="AE347" s="219"/>
      <c r="AF347" s="191"/>
      <c r="AG347" s="191"/>
      <c r="AH347" s="191"/>
      <c r="AI347" s="191"/>
      <c r="AJ347" s="191"/>
      <c r="AK347" s="191"/>
      <c r="AL347" s="191"/>
      <c r="AM347" s="191"/>
      <c r="AN347" s="191"/>
      <c r="AO347" s="191"/>
      <c r="AP347" s="191"/>
      <c r="AQ347" s="191"/>
      <c r="AR347" s="191"/>
      <c r="AS347" s="191"/>
      <c r="AT347" s="191"/>
      <c r="AU347" s="191"/>
      <c r="AV347" s="191"/>
      <c r="AW347" s="191"/>
      <c r="AX347" s="191"/>
      <c r="AY347" s="191"/>
      <c r="AZ347" s="191"/>
      <c r="BA347" s="191"/>
      <c r="BB347" s="191"/>
      <c r="BC347" s="191"/>
      <c r="BD347" s="191"/>
      <c r="BE347" s="187"/>
      <c r="BF347" s="187"/>
      <c r="BG347" s="187"/>
    </row>
    <row r="348" spans="1:59" ht="24" hidden="1" customHeight="1" outlineLevel="2">
      <c r="A348" s="222"/>
      <c r="B348" s="86"/>
      <c r="C348" s="191"/>
      <c r="D348" s="228"/>
      <c r="E348" s="228"/>
      <c r="F348" s="228"/>
      <c r="G348" s="191"/>
      <c r="H348" s="191"/>
      <c r="I348" s="191"/>
      <c r="J348" s="191"/>
      <c r="K348" s="191"/>
      <c r="L348" s="191"/>
      <c r="M348" s="191"/>
      <c r="N348" s="191"/>
      <c r="O348" s="191"/>
      <c r="P348" s="191"/>
      <c r="Q348" s="191"/>
      <c r="R348" s="191" t="str">
        <f>P144</f>
        <v>- Select or enter -</v>
      </c>
      <c r="S348" s="191"/>
      <c r="T348" s="231">
        <f>W144</f>
        <v>0</v>
      </c>
      <c r="U348" s="232">
        <f t="shared" si="69"/>
        <v>0</v>
      </c>
      <c r="V348" s="191"/>
      <c r="W348" s="232"/>
      <c r="X348" s="222"/>
      <c r="Y348" s="219"/>
      <c r="Z348" s="191"/>
      <c r="AA348" s="191"/>
      <c r="AB348" s="191"/>
      <c r="AC348" s="191"/>
      <c r="AD348" s="187"/>
      <c r="AE348" s="219"/>
      <c r="AF348" s="191"/>
      <c r="AG348" s="191"/>
      <c r="AH348" s="191"/>
      <c r="AI348" s="191"/>
      <c r="AJ348" s="191"/>
      <c r="AK348" s="191"/>
      <c r="AL348" s="191"/>
      <c r="AM348" s="191"/>
      <c r="AN348" s="191"/>
      <c r="AO348" s="191"/>
      <c r="AP348" s="191"/>
      <c r="AQ348" s="191"/>
      <c r="AR348" s="191"/>
      <c r="AS348" s="191"/>
      <c r="AT348" s="191"/>
      <c r="AU348" s="191"/>
      <c r="AV348" s="191"/>
      <c r="AW348" s="191"/>
      <c r="AX348" s="191"/>
      <c r="AY348" s="191"/>
      <c r="AZ348" s="191"/>
      <c r="BA348" s="191"/>
      <c r="BB348" s="191"/>
      <c r="BC348" s="191"/>
      <c r="BD348" s="191"/>
      <c r="BE348" s="187"/>
      <c r="BF348" s="187"/>
      <c r="BG348" s="187"/>
    </row>
    <row r="349" spans="1:59" ht="24" hidden="1" customHeight="1" outlineLevel="2">
      <c r="A349" s="222"/>
      <c r="B349" s="86"/>
      <c r="C349" s="191"/>
      <c r="D349" s="228"/>
      <c r="E349" s="228"/>
      <c r="F349" s="228"/>
      <c r="G349" s="191"/>
      <c r="H349" s="191"/>
      <c r="I349" s="191"/>
      <c r="J349" s="191"/>
      <c r="K349" s="191"/>
      <c r="L349" s="191"/>
      <c r="M349" s="191"/>
      <c r="N349" s="191"/>
      <c r="O349" s="191"/>
      <c r="P349" s="191"/>
      <c r="Q349" s="191"/>
      <c r="R349" s="191" t="str">
        <f>P146</f>
        <v>- Select or enter -</v>
      </c>
      <c r="S349" s="191"/>
      <c r="T349" s="231">
        <f>W146</f>
        <v>0</v>
      </c>
      <c r="U349" s="232">
        <f t="shared" si="69"/>
        <v>0</v>
      </c>
      <c r="V349" s="191"/>
      <c r="W349" s="232"/>
      <c r="X349" s="222"/>
      <c r="Y349" s="219"/>
      <c r="Z349" s="191"/>
      <c r="AA349" s="191"/>
      <c r="AB349" s="191"/>
      <c r="AC349" s="191"/>
      <c r="AD349" s="187"/>
      <c r="AE349" s="219"/>
      <c r="AF349" s="191"/>
      <c r="AG349" s="191"/>
      <c r="AH349" s="191"/>
      <c r="AI349" s="191"/>
      <c r="AJ349" s="191"/>
      <c r="AK349" s="191"/>
      <c r="AL349" s="191"/>
      <c r="AM349" s="191"/>
      <c r="AN349" s="191"/>
      <c r="AO349" s="191"/>
      <c r="AP349" s="191"/>
      <c r="AQ349" s="191"/>
      <c r="AR349" s="191"/>
      <c r="AS349" s="191"/>
      <c r="AT349" s="191"/>
      <c r="AU349" s="191"/>
      <c r="AV349" s="191"/>
      <c r="AW349" s="191"/>
      <c r="AX349" s="191"/>
      <c r="AY349" s="191"/>
      <c r="AZ349" s="191"/>
      <c r="BA349" s="191"/>
      <c r="BB349" s="191"/>
      <c r="BC349" s="191"/>
      <c r="BD349" s="191"/>
      <c r="BE349" s="187"/>
      <c r="BF349" s="187"/>
      <c r="BG349" s="187"/>
    </row>
    <row r="350" spans="1:59" ht="24" hidden="1" customHeight="1" outlineLevel="2">
      <c r="A350" s="222"/>
      <c r="B350" s="86"/>
      <c r="C350" s="191"/>
      <c r="D350" s="228"/>
      <c r="E350" s="228"/>
      <c r="F350" s="228"/>
      <c r="G350" s="191"/>
      <c r="H350" s="191"/>
      <c r="I350" s="191"/>
      <c r="J350" s="191"/>
      <c r="K350" s="191"/>
      <c r="L350" s="191"/>
      <c r="M350" s="191"/>
      <c r="N350" s="191"/>
      <c r="O350" s="191"/>
      <c r="P350" s="191"/>
      <c r="Q350" s="191"/>
      <c r="R350" s="191" t="str">
        <f>P148</f>
        <v>- Select or enter -</v>
      </c>
      <c r="S350" s="191"/>
      <c r="T350" s="231">
        <f>W148</f>
        <v>0</v>
      </c>
      <c r="U350" s="232">
        <f t="shared" si="69"/>
        <v>0</v>
      </c>
      <c r="V350" s="191"/>
      <c r="W350" s="232"/>
      <c r="X350" s="222"/>
      <c r="Y350" s="219"/>
      <c r="Z350" s="191"/>
      <c r="AA350" s="191"/>
      <c r="AB350" s="191"/>
      <c r="AC350" s="191"/>
      <c r="AD350" s="187"/>
      <c r="AE350" s="219"/>
      <c r="AF350" s="191"/>
      <c r="AG350" s="191"/>
      <c r="AH350" s="191"/>
      <c r="AI350" s="191"/>
      <c r="AJ350" s="191"/>
      <c r="AK350" s="191"/>
      <c r="AL350" s="191"/>
      <c r="AM350" s="191"/>
      <c r="AN350" s="191"/>
      <c r="AO350" s="191"/>
      <c r="AP350" s="191"/>
      <c r="AQ350" s="191"/>
      <c r="AR350" s="191"/>
      <c r="AS350" s="191"/>
      <c r="AT350" s="191"/>
      <c r="AU350" s="191"/>
      <c r="AV350" s="191"/>
      <c r="AW350" s="191"/>
      <c r="AX350" s="191"/>
      <c r="AY350" s="191"/>
      <c r="AZ350" s="191"/>
      <c r="BA350" s="191"/>
      <c r="BB350" s="191"/>
      <c r="BC350" s="191"/>
      <c r="BD350" s="191"/>
      <c r="BE350" s="187"/>
      <c r="BF350" s="187"/>
      <c r="BG350" s="187"/>
    </row>
    <row r="351" spans="1:59" ht="24" hidden="1" customHeight="1" outlineLevel="2">
      <c r="A351" s="222"/>
      <c r="B351" s="86"/>
      <c r="C351" s="191"/>
      <c r="D351" s="228"/>
      <c r="E351" s="228"/>
      <c r="F351" s="228"/>
      <c r="G351" s="191"/>
      <c r="H351" s="191"/>
      <c r="I351" s="191"/>
      <c r="J351" s="191"/>
      <c r="K351" s="191"/>
      <c r="L351" s="191"/>
      <c r="M351" s="191"/>
      <c r="N351" s="191"/>
      <c r="O351" s="191"/>
      <c r="P351" s="191"/>
      <c r="Q351" s="191"/>
      <c r="R351" s="191" t="str">
        <f>P150</f>
        <v>- Select or enter -</v>
      </c>
      <c r="S351" s="191"/>
      <c r="T351" s="231">
        <f>W150</f>
        <v>0</v>
      </c>
      <c r="U351" s="232">
        <f t="shared" si="69"/>
        <v>0</v>
      </c>
      <c r="V351" s="191"/>
      <c r="W351" s="232"/>
      <c r="X351" s="222"/>
      <c r="Y351" s="219"/>
      <c r="Z351" s="191"/>
      <c r="AA351" s="191"/>
      <c r="AB351" s="191"/>
      <c r="AC351" s="191"/>
      <c r="AD351" s="187"/>
      <c r="AE351" s="219"/>
      <c r="AF351" s="191"/>
      <c r="AG351" s="191"/>
      <c r="AH351" s="191"/>
      <c r="AI351" s="191"/>
      <c r="AJ351" s="191"/>
      <c r="AK351" s="191"/>
      <c r="AL351" s="191"/>
      <c r="AM351" s="191"/>
      <c r="AN351" s="191"/>
      <c r="AO351" s="191"/>
      <c r="AP351" s="191"/>
      <c r="AQ351" s="191"/>
      <c r="AR351" s="191"/>
      <c r="AS351" s="191"/>
      <c r="AT351" s="191"/>
      <c r="AU351" s="191"/>
      <c r="AV351" s="191"/>
      <c r="AW351" s="191"/>
      <c r="AX351" s="191"/>
      <c r="AY351" s="191"/>
      <c r="AZ351" s="191"/>
      <c r="BA351" s="191"/>
      <c r="BB351" s="191"/>
      <c r="BC351" s="191"/>
      <c r="BD351" s="191"/>
      <c r="BE351" s="187"/>
      <c r="BF351" s="187"/>
      <c r="BG351" s="187"/>
    </row>
    <row r="352" spans="1:59" ht="24" hidden="1" customHeight="1" outlineLevel="2">
      <c r="A352" s="222"/>
      <c r="B352" s="86"/>
      <c r="C352" s="191"/>
      <c r="D352" s="228"/>
      <c r="E352" s="228"/>
      <c r="F352" s="228"/>
      <c r="G352" s="191"/>
      <c r="H352" s="191"/>
      <c r="I352" s="191"/>
      <c r="J352" s="191"/>
      <c r="K352" s="191"/>
      <c r="L352" s="191"/>
      <c r="M352" s="191"/>
      <c r="N352" s="191"/>
      <c r="O352" s="191"/>
      <c r="P352" s="191"/>
      <c r="Q352" s="191"/>
      <c r="R352" s="191" t="str">
        <f>P152</f>
        <v>- Select or enter -</v>
      </c>
      <c r="S352" s="191"/>
      <c r="T352" s="231">
        <f>W152</f>
        <v>0</v>
      </c>
      <c r="U352" s="232">
        <f t="shared" si="69"/>
        <v>0</v>
      </c>
      <c r="V352" s="191"/>
      <c r="W352" s="232"/>
      <c r="X352" s="222"/>
      <c r="Y352" s="219"/>
      <c r="Z352" s="191"/>
      <c r="AA352" s="191"/>
      <c r="AB352" s="191"/>
      <c r="AC352" s="191"/>
      <c r="AD352" s="187"/>
      <c r="AE352" s="219"/>
      <c r="AF352" s="191"/>
      <c r="AG352" s="191"/>
      <c r="AH352" s="191"/>
      <c r="AI352" s="191"/>
      <c r="AJ352" s="191"/>
      <c r="AK352" s="191"/>
      <c r="AL352" s="191"/>
      <c r="AM352" s="191"/>
      <c r="AN352" s="191"/>
      <c r="AO352" s="191"/>
      <c r="AP352" s="191"/>
      <c r="AQ352" s="191"/>
      <c r="AR352" s="191"/>
      <c r="AS352" s="191"/>
      <c r="AT352" s="191"/>
      <c r="AU352" s="191"/>
      <c r="AV352" s="191"/>
      <c r="AW352" s="191"/>
      <c r="AX352" s="191"/>
      <c r="AY352" s="191"/>
      <c r="AZ352" s="191"/>
      <c r="BA352" s="191"/>
      <c r="BB352" s="191"/>
      <c r="BC352" s="191"/>
      <c r="BD352" s="191"/>
      <c r="BE352" s="187"/>
      <c r="BF352" s="187"/>
      <c r="BG352" s="187"/>
    </row>
    <row r="353" spans="1:59" ht="24" hidden="1" customHeight="1" outlineLevel="1" collapsed="1">
      <c r="A353" s="222"/>
      <c r="B353" s="86"/>
      <c r="C353" s="191"/>
      <c r="D353" s="228"/>
      <c r="E353" s="228"/>
      <c r="F353" s="228"/>
      <c r="G353" s="191"/>
      <c r="H353" s="228" t="str">
        <f>D$154</f>
        <v>- Select EU funder -</v>
      </c>
      <c r="I353" s="191"/>
      <c r="J353" s="191">
        <f>F$154</f>
        <v>0</v>
      </c>
      <c r="K353" s="191"/>
      <c r="L353" s="191">
        <f>H$154</f>
        <v>0</v>
      </c>
      <c r="M353" s="191"/>
      <c r="N353" s="191">
        <f>J$154</f>
        <v>0</v>
      </c>
      <c r="O353" s="191"/>
      <c r="P353" s="191">
        <f>L$154</f>
        <v>0</v>
      </c>
      <c r="Q353" s="191"/>
      <c r="R353" s="191" t="str">
        <f>P154</f>
        <v>- Select or enter -</v>
      </c>
      <c r="S353" s="191"/>
      <c r="T353" s="231">
        <f>W$183</f>
        <v>0</v>
      </c>
      <c r="U353" s="232">
        <f>T353*$F$323</f>
        <v>0</v>
      </c>
      <c r="V353" s="191"/>
      <c r="W353" s="232">
        <f>SUM(T353:T367)*$F$323</f>
        <v>0</v>
      </c>
      <c r="X353" s="222"/>
      <c r="Y353" s="191"/>
      <c r="Z353" s="191"/>
      <c r="AA353" s="219"/>
      <c r="AB353" s="191"/>
      <c r="AC353" s="191"/>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87"/>
      <c r="BB353" s="187"/>
      <c r="BC353" s="187"/>
      <c r="BD353" s="191"/>
      <c r="BE353" s="191"/>
      <c r="BF353" s="191"/>
      <c r="BG353" s="191"/>
    </row>
    <row r="354" spans="1:59" ht="24" hidden="1" customHeight="1" outlineLevel="2">
      <c r="A354" s="222"/>
      <c r="B354" s="86"/>
      <c r="C354" s="191"/>
      <c r="D354" s="228"/>
      <c r="E354" s="228"/>
      <c r="F354" s="228"/>
      <c r="G354" s="191"/>
      <c r="H354" s="191"/>
      <c r="I354" s="191"/>
      <c r="J354" s="191"/>
      <c r="K354" s="191"/>
      <c r="L354" s="191"/>
      <c r="M354" s="191"/>
      <c r="N354" s="191"/>
      <c r="O354" s="191"/>
      <c r="P354" s="191"/>
      <c r="Q354" s="191"/>
      <c r="R354" s="191" t="str">
        <f>P156</f>
        <v>- Select or enter -</v>
      </c>
      <c r="S354" s="191"/>
      <c r="T354" s="231">
        <f>W156</f>
        <v>0</v>
      </c>
      <c r="U354" s="232">
        <f t="shared" ref="U354:U382" si="70">T354*$F$323</f>
        <v>0</v>
      </c>
      <c r="V354" s="191"/>
      <c r="W354" s="232"/>
      <c r="X354" s="222"/>
      <c r="Y354" s="219"/>
      <c r="Z354" s="191"/>
      <c r="AA354" s="191"/>
      <c r="AB354" s="191"/>
      <c r="AC354" s="191"/>
      <c r="AD354" s="187"/>
      <c r="AE354" s="219"/>
      <c r="AF354" s="191"/>
      <c r="AG354" s="191"/>
      <c r="AH354" s="191"/>
      <c r="AI354" s="191"/>
      <c r="AJ354" s="191"/>
      <c r="AK354" s="191"/>
      <c r="AL354" s="191"/>
      <c r="AM354" s="191"/>
      <c r="AN354" s="191"/>
      <c r="AO354" s="191"/>
      <c r="AP354" s="191"/>
      <c r="AQ354" s="191"/>
      <c r="AR354" s="191"/>
      <c r="AS354" s="191"/>
      <c r="AT354" s="191"/>
      <c r="AU354" s="191"/>
      <c r="AV354" s="191"/>
      <c r="AW354" s="191"/>
      <c r="AX354" s="191"/>
      <c r="AY354" s="191"/>
      <c r="AZ354" s="191"/>
      <c r="BA354" s="191"/>
      <c r="BB354" s="191"/>
      <c r="BC354" s="191"/>
      <c r="BD354" s="191"/>
      <c r="BE354" s="187"/>
      <c r="BF354" s="187"/>
      <c r="BG354" s="187"/>
    </row>
    <row r="355" spans="1:59" ht="24" hidden="1" customHeight="1" outlineLevel="2">
      <c r="A355" s="222"/>
      <c r="B355" s="86"/>
      <c r="C355" s="191"/>
      <c r="D355" s="228"/>
      <c r="E355" s="228"/>
      <c r="F355" s="228"/>
      <c r="G355" s="191"/>
      <c r="H355" s="191"/>
      <c r="I355" s="191"/>
      <c r="J355" s="191"/>
      <c r="K355" s="191"/>
      <c r="L355" s="191"/>
      <c r="M355" s="191"/>
      <c r="N355" s="191"/>
      <c r="O355" s="191"/>
      <c r="P355" s="191"/>
      <c r="Q355" s="191"/>
      <c r="R355" s="191" t="str">
        <f>P158</f>
        <v>- Select or enter -</v>
      </c>
      <c r="S355" s="191"/>
      <c r="T355" s="231">
        <f>W158</f>
        <v>0</v>
      </c>
      <c r="U355" s="232">
        <f t="shared" si="70"/>
        <v>0</v>
      </c>
      <c r="V355" s="191"/>
      <c r="W355" s="232"/>
      <c r="X355" s="222"/>
      <c r="Y355" s="219"/>
      <c r="Z355" s="191"/>
      <c r="AA355" s="191"/>
      <c r="AB355" s="191"/>
      <c r="AC355" s="191"/>
      <c r="AD355" s="187"/>
      <c r="AE355" s="219"/>
      <c r="AF355" s="191"/>
      <c r="AG355" s="191"/>
      <c r="AH355" s="191"/>
      <c r="AI355" s="191"/>
      <c r="AJ355" s="191"/>
      <c r="AK355" s="191"/>
      <c r="AL355" s="191"/>
      <c r="AM355" s="191"/>
      <c r="AN355" s="191"/>
      <c r="AO355" s="191"/>
      <c r="AP355" s="191"/>
      <c r="AQ355" s="191"/>
      <c r="AR355" s="191"/>
      <c r="AS355" s="191"/>
      <c r="AT355" s="191"/>
      <c r="AU355" s="191"/>
      <c r="AV355" s="191"/>
      <c r="AW355" s="191"/>
      <c r="AX355" s="191"/>
      <c r="AY355" s="191"/>
      <c r="AZ355" s="191"/>
      <c r="BA355" s="191"/>
      <c r="BB355" s="191"/>
      <c r="BC355" s="191"/>
      <c r="BD355" s="191"/>
      <c r="BE355" s="187"/>
      <c r="BF355" s="187"/>
      <c r="BG355" s="187"/>
    </row>
    <row r="356" spans="1:59" ht="24" hidden="1" customHeight="1" outlineLevel="2">
      <c r="A356" s="222"/>
      <c r="B356" s="86"/>
      <c r="C356" s="191"/>
      <c r="D356" s="228"/>
      <c r="E356" s="228"/>
      <c r="F356" s="228"/>
      <c r="G356" s="191"/>
      <c r="H356" s="191"/>
      <c r="I356" s="191"/>
      <c r="J356" s="191"/>
      <c r="K356" s="191"/>
      <c r="L356" s="191"/>
      <c r="M356" s="191"/>
      <c r="N356" s="191"/>
      <c r="O356" s="191"/>
      <c r="P356" s="191"/>
      <c r="Q356" s="191"/>
      <c r="R356" s="191" t="str">
        <f>P160</f>
        <v>- Select or enter -</v>
      </c>
      <c r="S356" s="191"/>
      <c r="T356" s="231">
        <f>W160</f>
        <v>0</v>
      </c>
      <c r="U356" s="232">
        <f t="shared" si="70"/>
        <v>0</v>
      </c>
      <c r="V356" s="191"/>
      <c r="W356" s="232"/>
      <c r="X356" s="222"/>
      <c r="Y356" s="219"/>
      <c r="Z356" s="191"/>
      <c r="AA356" s="191"/>
      <c r="AB356" s="191"/>
      <c r="AC356" s="191"/>
      <c r="AD356" s="187"/>
      <c r="AE356" s="219"/>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191"/>
      <c r="BB356" s="191"/>
      <c r="BC356" s="191"/>
      <c r="BD356" s="191"/>
      <c r="BE356" s="187"/>
      <c r="BF356" s="187"/>
      <c r="BG356" s="187"/>
    </row>
    <row r="357" spans="1:59" ht="24" hidden="1" customHeight="1" outlineLevel="2">
      <c r="A357" s="222"/>
      <c r="B357" s="86"/>
      <c r="C357" s="191"/>
      <c r="D357" s="228"/>
      <c r="E357" s="228"/>
      <c r="F357" s="228"/>
      <c r="G357" s="191"/>
      <c r="H357" s="191"/>
      <c r="I357" s="191"/>
      <c r="J357" s="191"/>
      <c r="K357" s="191"/>
      <c r="L357" s="191"/>
      <c r="M357" s="191"/>
      <c r="N357" s="191"/>
      <c r="O357" s="191"/>
      <c r="P357" s="191"/>
      <c r="Q357" s="191"/>
      <c r="R357" s="191" t="str">
        <f>P162</f>
        <v>- Select or enter -</v>
      </c>
      <c r="S357" s="191"/>
      <c r="T357" s="231">
        <f>W162</f>
        <v>0</v>
      </c>
      <c r="U357" s="232">
        <f t="shared" si="70"/>
        <v>0</v>
      </c>
      <c r="V357" s="191"/>
      <c r="W357" s="232"/>
      <c r="X357" s="222"/>
      <c r="Y357" s="219"/>
      <c r="Z357" s="191"/>
      <c r="AA357" s="191"/>
      <c r="AB357" s="191"/>
      <c r="AC357" s="191"/>
      <c r="AD357" s="187"/>
      <c r="AE357" s="219"/>
      <c r="AF357" s="191"/>
      <c r="AG357" s="191"/>
      <c r="AH357" s="191"/>
      <c r="AI357" s="191"/>
      <c r="AJ357" s="191"/>
      <c r="AK357" s="191"/>
      <c r="AL357" s="191"/>
      <c r="AM357" s="191"/>
      <c r="AN357" s="191"/>
      <c r="AO357" s="191"/>
      <c r="AP357" s="191"/>
      <c r="AQ357" s="191"/>
      <c r="AR357" s="191"/>
      <c r="AS357" s="191"/>
      <c r="AT357" s="191"/>
      <c r="AU357" s="191"/>
      <c r="AV357" s="191"/>
      <c r="AW357" s="191"/>
      <c r="AX357" s="191"/>
      <c r="AY357" s="191"/>
      <c r="AZ357" s="191"/>
      <c r="BA357" s="191"/>
      <c r="BB357" s="191"/>
      <c r="BC357" s="191"/>
      <c r="BD357" s="191"/>
      <c r="BE357" s="187"/>
      <c r="BF357" s="187"/>
      <c r="BG357" s="187"/>
    </row>
    <row r="358" spans="1:59" ht="24" hidden="1" customHeight="1" outlineLevel="2">
      <c r="A358" s="222"/>
      <c r="B358" s="86"/>
      <c r="C358" s="191"/>
      <c r="D358" s="228"/>
      <c r="E358" s="228"/>
      <c r="F358" s="228"/>
      <c r="G358" s="191"/>
      <c r="H358" s="191"/>
      <c r="I358" s="191"/>
      <c r="J358" s="191"/>
      <c r="K358" s="191"/>
      <c r="L358" s="191"/>
      <c r="M358" s="191"/>
      <c r="N358" s="191"/>
      <c r="O358" s="191"/>
      <c r="P358" s="191"/>
      <c r="Q358" s="191"/>
      <c r="R358" s="191" t="str">
        <f>P164</f>
        <v>- Select or enter -</v>
      </c>
      <c r="S358" s="191"/>
      <c r="T358" s="231">
        <f>W164</f>
        <v>0</v>
      </c>
      <c r="U358" s="232">
        <f t="shared" si="70"/>
        <v>0</v>
      </c>
      <c r="V358" s="191"/>
      <c r="W358" s="232"/>
      <c r="X358" s="222"/>
      <c r="Y358" s="219"/>
      <c r="Z358" s="191"/>
      <c r="AA358" s="191"/>
      <c r="AB358" s="191"/>
      <c r="AC358" s="191"/>
      <c r="AD358" s="187"/>
      <c r="AE358" s="219"/>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191"/>
      <c r="BB358" s="191"/>
      <c r="BC358" s="191"/>
      <c r="BD358" s="191"/>
      <c r="BE358" s="187"/>
      <c r="BF358" s="187"/>
      <c r="BG358" s="187"/>
    </row>
    <row r="359" spans="1:59" ht="24" hidden="1" customHeight="1" outlineLevel="2">
      <c r="A359" s="222"/>
      <c r="B359" s="86"/>
      <c r="C359" s="191"/>
      <c r="D359" s="228"/>
      <c r="E359" s="228"/>
      <c r="F359" s="228"/>
      <c r="G359" s="191"/>
      <c r="H359" s="191"/>
      <c r="I359" s="191"/>
      <c r="J359" s="191"/>
      <c r="K359" s="191"/>
      <c r="L359" s="191"/>
      <c r="M359" s="191"/>
      <c r="N359" s="191"/>
      <c r="O359" s="191"/>
      <c r="P359" s="191"/>
      <c r="Q359" s="191"/>
      <c r="R359" s="191" t="str">
        <f>P166</f>
        <v>- Select or enter -</v>
      </c>
      <c r="S359" s="191"/>
      <c r="T359" s="231">
        <f>W166</f>
        <v>0</v>
      </c>
      <c r="U359" s="232">
        <f t="shared" si="70"/>
        <v>0</v>
      </c>
      <c r="V359" s="191"/>
      <c r="W359" s="232"/>
      <c r="X359" s="222"/>
      <c r="Y359" s="219"/>
      <c r="Z359" s="191"/>
      <c r="AA359" s="191"/>
      <c r="AB359" s="191"/>
      <c r="AC359" s="191"/>
      <c r="AD359" s="187"/>
      <c r="AE359" s="219"/>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191"/>
      <c r="BB359" s="191"/>
      <c r="BC359" s="191"/>
      <c r="BD359" s="191"/>
      <c r="BE359" s="187"/>
      <c r="BF359" s="187"/>
      <c r="BG359" s="187"/>
    </row>
    <row r="360" spans="1:59" ht="24" hidden="1" customHeight="1" outlineLevel="2">
      <c r="A360" s="222"/>
      <c r="B360" s="86"/>
      <c r="C360" s="191"/>
      <c r="D360" s="228"/>
      <c r="E360" s="228"/>
      <c r="F360" s="228"/>
      <c r="G360" s="191"/>
      <c r="H360" s="191"/>
      <c r="I360" s="191"/>
      <c r="J360" s="191"/>
      <c r="K360" s="191"/>
      <c r="L360" s="191"/>
      <c r="M360" s="191"/>
      <c r="N360" s="191"/>
      <c r="O360" s="191"/>
      <c r="P360" s="191"/>
      <c r="Q360" s="191"/>
      <c r="R360" s="191" t="str">
        <f>P168</f>
        <v>- Select or enter -</v>
      </c>
      <c r="S360" s="191"/>
      <c r="T360" s="231">
        <f>W168</f>
        <v>0</v>
      </c>
      <c r="U360" s="232">
        <f t="shared" si="70"/>
        <v>0</v>
      </c>
      <c r="V360" s="191"/>
      <c r="W360" s="232"/>
      <c r="X360" s="222"/>
      <c r="Y360" s="219"/>
      <c r="Z360" s="191"/>
      <c r="AA360" s="191"/>
      <c r="AB360" s="191"/>
      <c r="AC360" s="191"/>
      <c r="AD360" s="187"/>
      <c r="AE360" s="219"/>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87"/>
      <c r="BF360" s="187"/>
      <c r="BG360" s="187"/>
    </row>
    <row r="361" spans="1:59" ht="24" hidden="1" customHeight="1" outlineLevel="2">
      <c r="A361" s="222"/>
      <c r="B361" s="86"/>
      <c r="C361" s="191"/>
      <c r="D361" s="228"/>
      <c r="E361" s="228"/>
      <c r="F361" s="228"/>
      <c r="G361" s="191"/>
      <c r="H361" s="191"/>
      <c r="I361" s="191"/>
      <c r="J361" s="191"/>
      <c r="K361" s="191"/>
      <c r="L361" s="191"/>
      <c r="M361" s="191"/>
      <c r="N361" s="191"/>
      <c r="O361" s="191"/>
      <c r="P361" s="191"/>
      <c r="Q361" s="191"/>
      <c r="R361" s="191" t="str">
        <f>P170</f>
        <v>- Select or enter -</v>
      </c>
      <c r="S361" s="191"/>
      <c r="T361" s="231">
        <f>W170</f>
        <v>0</v>
      </c>
      <c r="U361" s="232">
        <f t="shared" si="70"/>
        <v>0</v>
      </c>
      <c r="V361" s="191"/>
      <c r="W361" s="232"/>
      <c r="X361" s="222"/>
      <c r="Y361" s="219"/>
      <c r="Z361" s="191"/>
      <c r="AA361" s="191"/>
      <c r="AB361" s="191"/>
      <c r="AC361" s="191"/>
      <c r="AD361" s="187"/>
      <c r="AE361" s="219"/>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87"/>
      <c r="BF361" s="187"/>
      <c r="BG361" s="187"/>
    </row>
    <row r="362" spans="1:59" ht="24" hidden="1" customHeight="1" outlineLevel="2">
      <c r="A362" s="222"/>
      <c r="B362" s="86"/>
      <c r="C362" s="191"/>
      <c r="D362" s="228"/>
      <c r="E362" s="228"/>
      <c r="F362" s="228"/>
      <c r="G362" s="191"/>
      <c r="H362" s="191"/>
      <c r="I362" s="191"/>
      <c r="J362" s="191"/>
      <c r="K362" s="191"/>
      <c r="L362" s="191"/>
      <c r="M362" s="191"/>
      <c r="N362" s="191"/>
      <c r="O362" s="191"/>
      <c r="P362" s="191"/>
      <c r="Q362" s="191"/>
      <c r="R362" s="191" t="str">
        <f>P172</f>
        <v>- Select or enter -</v>
      </c>
      <c r="S362" s="191"/>
      <c r="T362" s="231">
        <f>W172</f>
        <v>0</v>
      </c>
      <c r="U362" s="232">
        <f t="shared" si="70"/>
        <v>0</v>
      </c>
      <c r="V362" s="191"/>
      <c r="W362" s="232"/>
      <c r="X362" s="222"/>
      <c r="Y362" s="219"/>
      <c r="Z362" s="191"/>
      <c r="AA362" s="191"/>
      <c r="AB362" s="191"/>
      <c r="AC362" s="191"/>
      <c r="AD362" s="187"/>
      <c r="AE362" s="219"/>
      <c r="AF362" s="191"/>
      <c r="AG362" s="191"/>
      <c r="AH362" s="191"/>
      <c r="AI362" s="191"/>
      <c r="AJ362" s="191"/>
      <c r="AK362" s="191"/>
      <c r="AL362" s="191"/>
      <c r="AM362" s="191"/>
      <c r="AN362" s="191"/>
      <c r="AO362" s="191"/>
      <c r="AP362" s="191"/>
      <c r="AQ362" s="191"/>
      <c r="AR362" s="191"/>
      <c r="AS362" s="191"/>
      <c r="AT362" s="191"/>
      <c r="AU362" s="191"/>
      <c r="AV362" s="191"/>
      <c r="AW362" s="191"/>
      <c r="AX362" s="191"/>
      <c r="AY362" s="191"/>
      <c r="AZ362" s="191"/>
      <c r="BA362" s="191"/>
      <c r="BB362" s="191"/>
      <c r="BC362" s="191"/>
      <c r="BD362" s="191"/>
      <c r="BE362" s="187"/>
      <c r="BF362" s="187"/>
      <c r="BG362" s="187"/>
    </row>
    <row r="363" spans="1:59" ht="24" hidden="1" customHeight="1" outlineLevel="2">
      <c r="A363" s="222"/>
      <c r="B363" s="86"/>
      <c r="C363" s="191"/>
      <c r="D363" s="228"/>
      <c r="E363" s="228"/>
      <c r="F363" s="228"/>
      <c r="G363" s="191"/>
      <c r="H363" s="191"/>
      <c r="I363" s="191"/>
      <c r="J363" s="191"/>
      <c r="K363" s="191"/>
      <c r="L363" s="191"/>
      <c r="M363" s="191"/>
      <c r="N363" s="191"/>
      <c r="O363" s="191"/>
      <c r="P363" s="191"/>
      <c r="Q363" s="191"/>
      <c r="R363" s="191" t="str">
        <f>P174</f>
        <v>- Select or enter -</v>
      </c>
      <c r="S363" s="191"/>
      <c r="T363" s="231">
        <f>W174</f>
        <v>0</v>
      </c>
      <c r="U363" s="232">
        <f t="shared" si="70"/>
        <v>0</v>
      </c>
      <c r="V363" s="191"/>
      <c r="W363" s="232"/>
      <c r="X363" s="222"/>
      <c r="Y363" s="219"/>
      <c r="Z363" s="191"/>
      <c r="AA363" s="191"/>
      <c r="AB363" s="191"/>
      <c r="AC363" s="191"/>
      <c r="AD363" s="187"/>
      <c r="AE363" s="219"/>
      <c r="AF363" s="191"/>
      <c r="AG363" s="191"/>
      <c r="AH363" s="191"/>
      <c r="AI363" s="191"/>
      <c r="AJ363" s="191"/>
      <c r="AK363" s="191"/>
      <c r="AL363" s="191"/>
      <c r="AM363" s="191"/>
      <c r="AN363" s="191"/>
      <c r="AO363" s="191"/>
      <c r="AP363" s="191"/>
      <c r="AQ363" s="191"/>
      <c r="AR363" s="191"/>
      <c r="AS363" s="191"/>
      <c r="AT363" s="191"/>
      <c r="AU363" s="191"/>
      <c r="AV363" s="191"/>
      <c r="AW363" s="191"/>
      <c r="AX363" s="191"/>
      <c r="AY363" s="191"/>
      <c r="AZ363" s="191"/>
      <c r="BA363" s="191"/>
      <c r="BB363" s="191"/>
      <c r="BC363" s="191"/>
      <c r="BD363" s="191"/>
      <c r="BE363" s="187"/>
      <c r="BF363" s="187"/>
      <c r="BG363" s="187"/>
    </row>
    <row r="364" spans="1:59" ht="24" hidden="1" customHeight="1" outlineLevel="2">
      <c r="A364" s="222"/>
      <c r="B364" s="86"/>
      <c r="C364" s="191"/>
      <c r="D364" s="228"/>
      <c r="E364" s="228"/>
      <c r="F364" s="228"/>
      <c r="G364" s="191"/>
      <c r="H364" s="191"/>
      <c r="I364" s="191"/>
      <c r="J364" s="191"/>
      <c r="K364" s="191"/>
      <c r="L364" s="191"/>
      <c r="M364" s="191"/>
      <c r="N364" s="191"/>
      <c r="O364" s="191"/>
      <c r="P364" s="191"/>
      <c r="Q364" s="191"/>
      <c r="R364" s="191" t="str">
        <f>P176</f>
        <v>- Select or enter -</v>
      </c>
      <c r="S364" s="191"/>
      <c r="T364" s="231">
        <f>W176</f>
        <v>0</v>
      </c>
      <c r="U364" s="232">
        <f t="shared" si="70"/>
        <v>0</v>
      </c>
      <c r="V364" s="191"/>
      <c r="W364" s="232"/>
      <c r="X364" s="222"/>
      <c r="Y364" s="219"/>
      <c r="Z364" s="191"/>
      <c r="AA364" s="191"/>
      <c r="AB364" s="191"/>
      <c r="AC364" s="191"/>
      <c r="AD364" s="187"/>
      <c r="AE364" s="219"/>
      <c r="AF364" s="191"/>
      <c r="AG364" s="191"/>
      <c r="AH364" s="191"/>
      <c r="AI364" s="191"/>
      <c r="AJ364" s="191"/>
      <c r="AK364" s="191"/>
      <c r="AL364" s="191"/>
      <c r="AM364" s="191"/>
      <c r="AN364" s="191"/>
      <c r="AO364" s="191"/>
      <c r="AP364" s="191"/>
      <c r="AQ364" s="191"/>
      <c r="AR364" s="191"/>
      <c r="AS364" s="191"/>
      <c r="AT364" s="191"/>
      <c r="AU364" s="191"/>
      <c r="AV364" s="191"/>
      <c r="AW364" s="191"/>
      <c r="AX364" s="191"/>
      <c r="AY364" s="191"/>
      <c r="AZ364" s="191"/>
      <c r="BA364" s="191"/>
      <c r="BB364" s="191"/>
      <c r="BC364" s="191"/>
      <c r="BD364" s="191"/>
      <c r="BE364" s="187"/>
      <c r="BF364" s="187"/>
      <c r="BG364" s="187"/>
    </row>
    <row r="365" spans="1:59" ht="24" hidden="1" customHeight="1" outlineLevel="2">
      <c r="A365" s="222"/>
      <c r="B365" s="86"/>
      <c r="C365" s="191"/>
      <c r="D365" s="228"/>
      <c r="E365" s="228"/>
      <c r="F365" s="228"/>
      <c r="G365" s="191"/>
      <c r="H365" s="191"/>
      <c r="I365" s="191"/>
      <c r="J365" s="191"/>
      <c r="K365" s="191"/>
      <c r="L365" s="191"/>
      <c r="M365" s="191"/>
      <c r="N365" s="191"/>
      <c r="O365" s="191"/>
      <c r="P365" s="191"/>
      <c r="Q365" s="191"/>
      <c r="R365" s="191" t="str">
        <f>P178</f>
        <v>- Select or enter -</v>
      </c>
      <c r="S365" s="191"/>
      <c r="T365" s="231">
        <f>W178</f>
        <v>0</v>
      </c>
      <c r="U365" s="232">
        <f t="shared" si="70"/>
        <v>0</v>
      </c>
      <c r="V365" s="191"/>
      <c r="W365" s="232"/>
      <c r="X365" s="222"/>
      <c r="Y365" s="219"/>
      <c r="Z365" s="191"/>
      <c r="AA365" s="191"/>
      <c r="AB365" s="191"/>
      <c r="AC365" s="191"/>
      <c r="AD365" s="187"/>
      <c r="AE365" s="219"/>
      <c r="AF365" s="191"/>
      <c r="AG365" s="191"/>
      <c r="AH365" s="191"/>
      <c r="AI365" s="191"/>
      <c r="AJ365" s="191"/>
      <c r="AK365" s="191"/>
      <c r="AL365" s="191"/>
      <c r="AM365" s="191"/>
      <c r="AN365" s="191"/>
      <c r="AO365" s="191"/>
      <c r="AP365" s="191"/>
      <c r="AQ365" s="191"/>
      <c r="AR365" s="191"/>
      <c r="AS365" s="191"/>
      <c r="AT365" s="191"/>
      <c r="AU365" s="191"/>
      <c r="AV365" s="191"/>
      <c r="AW365" s="191"/>
      <c r="AX365" s="191"/>
      <c r="AY365" s="191"/>
      <c r="AZ365" s="191"/>
      <c r="BA365" s="191"/>
      <c r="BB365" s="191"/>
      <c r="BC365" s="191"/>
      <c r="BD365" s="191"/>
      <c r="BE365" s="187"/>
      <c r="BF365" s="187"/>
      <c r="BG365" s="187"/>
    </row>
    <row r="366" spans="1:59" ht="24" hidden="1" customHeight="1" outlineLevel="2">
      <c r="A366" s="222"/>
      <c r="B366" s="86"/>
      <c r="C366" s="191"/>
      <c r="D366" s="228"/>
      <c r="E366" s="228"/>
      <c r="F366" s="228"/>
      <c r="G366" s="191"/>
      <c r="H366" s="191"/>
      <c r="I366" s="191"/>
      <c r="J366" s="191"/>
      <c r="K366" s="191"/>
      <c r="L366" s="191"/>
      <c r="M366" s="191"/>
      <c r="N366" s="191"/>
      <c r="O366" s="191"/>
      <c r="P366" s="191"/>
      <c r="Q366" s="191"/>
      <c r="R366" s="191" t="str">
        <f>P180</f>
        <v>- Select or enter -</v>
      </c>
      <c r="S366" s="191"/>
      <c r="T366" s="231">
        <f>W180</f>
        <v>0</v>
      </c>
      <c r="U366" s="232">
        <f t="shared" si="70"/>
        <v>0</v>
      </c>
      <c r="V366" s="191"/>
      <c r="W366" s="232"/>
      <c r="X366" s="222"/>
      <c r="Y366" s="219"/>
      <c r="Z366" s="191"/>
      <c r="AA366" s="191"/>
      <c r="AB366" s="191"/>
      <c r="AC366" s="191"/>
      <c r="AD366" s="187"/>
      <c r="AE366" s="219"/>
      <c r="AF366" s="191"/>
      <c r="AG366" s="191"/>
      <c r="AH366" s="191"/>
      <c r="AI366" s="191"/>
      <c r="AJ366" s="191"/>
      <c r="AK366" s="191"/>
      <c r="AL366" s="191"/>
      <c r="AM366" s="191"/>
      <c r="AN366" s="191"/>
      <c r="AO366" s="191"/>
      <c r="AP366" s="191"/>
      <c r="AQ366" s="191"/>
      <c r="AR366" s="191"/>
      <c r="AS366" s="191"/>
      <c r="AT366" s="191"/>
      <c r="AU366" s="191"/>
      <c r="AV366" s="191"/>
      <c r="AW366" s="191"/>
      <c r="AX366" s="191"/>
      <c r="AY366" s="191"/>
      <c r="AZ366" s="191"/>
      <c r="BA366" s="191"/>
      <c r="BB366" s="191"/>
      <c r="BC366" s="191"/>
      <c r="BD366" s="191"/>
      <c r="BE366" s="187"/>
      <c r="BF366" s="187"/>
      <c r="BG366" s="187"/>
    </row>
    <row r="367" spans="1:59" ht="24" hidden="1" customHeight="1" outlineLevel="2">
      <c r="A367" s="222"/>
      <c r="B367" s="86"/>
      <c r="C367" s="191"/>
      <c r="D367" s="228"/>
      <c r="E367" s="228"/>
      <c r="F367" s="228"/>
      <c r="G367" s="191"/>
      <c r="H367" s="191"/>
      <c r="I367" s="191"/>
      <c r="J367" s="191"/>
      <c r="K367" s="191"/>
      <c r="L367" s="191"/>
      <c r="M367" s="191"/>
      <c r="N367" s="191"/>
      <c r="O367" s="191"/>
      <c r="P367" s="191"/>
      <c r="Q367" s="191"/>
      <c r="R367" s="191" t="str">
        <f>P182</f>
        <v>- Select or enter -</v>
      </c>
      <c r="S367" s="191"/>
      <c r="T367" s="231">
        <f>W182</f>
        <v>0</v>
      </c>
      <c r="U367" s="232">
        <f t="shared" si="70"/>
        <v>0</v>
      </c>
      <c r="V367" s="191"/>
      <c r="W367" s="232"/>
      <c r="X367" s="222"/>
      <c r="Y367" s="219"/>
      <c r="Z367" s="191"/>
      <c r="AA367" s="191"/>
      <c r="AB367" s="191"/>
      <c r="AC367" s="191"/>
      <c r="AD367" s="187"/>
      <c r="AE367" s="219"/>
      <c r="AF367" s="191"/>
      <c r="AG367" s="191"/>
      <c r="AH367" s="191"/>
      <c r="AI367" s="191"/>
      <c r="AJ367" s="191"/>
      <c r="AK367" s="191"/>
      <c r="AL367" s="191"/>
      <c r="AM367" s="191"/>
      <c r="AN367" s="191"/>
      <c r="AO367" s="191"/>
      <c r="AP367" s="191"/>
      <c r="AQ367" s="191"/>
      <c r="AR367" s="191"/>
      <c r="AS367" s="191"/>
      <c r="AT367" s="191"/>
      <c r="AU367" s="191"/>
      <c r="AV367" s="191"/>
      <c r="AW367" s="191"/>
      <c r="AX367" s="191"/>
      <c r="AY367" s="191"/>
      <c r="AZ367" s="191"/>
      <c r="BA367" s="191"/>
      <c r="BB367" s="191"/>
      <c r="BC367" s="191"/>
      <c r="BD367" s="191"/>
      <c r="BE367" s="187"/>
      <c r="BF367" s="187"/>
      <c r="BG367" s="187"/>
    </row>
    <row r="368" spans="1:59" ht="24" hidden="1" customHeight="1" outlineLevel="1" collapsed="1">
      <c r="A368" s="222"/>
      <c r="B368" s="86"/>
      <c r="C368" s="191"/>
      <c r="D368" s="228"/>
      <c r="E368" s="228"/>
      <c r="F368" s="228"/>
      <c r="G368" s="191"/>
      <c r="H368" s="228" t="str">
        <f>D$184</f>
        <v>- Select EU funder -</v>
      </c>
      <c r="I368" s="191"/>
      <c r="J368" s="191">
        <f>F$184</f>
        <v>0</v>
      </c>
      <c r="K368" s="191"/>
      <c r="L368" s="191">
        <f>H$184</f>
        <v>0</v>
      </c>
      <c r="M368" s="191"/>
      <c r="N368" s="191">
        <f>J$184</f>
        <v>0</v>
      </c>
      <c r="O368" s="191"/>
      <c r="P368" s="191">
        <f>L$184</f>
        <v>0</v>
      </c>
      <c r="Q368" s="191"/>
      <c r="R368" s="191" t="str">
        <f>P184</f>
        <v>- Select or enter -</v>
      </c>
      <c r="S368" s="221"/>
      <c r="T368" s="231">
        <f>W184</f>
        <v>0</v>
      </c>
      <c r="U368" s="232">
        <f t="shared" si="70"/>
        <v>0</v>
      </c>
      <c r="V368" s="191"/>
      <c r="W368" s="232">
        <f>SUM(T368:T382)*$F$323</f>
        <v>0</v>
      </c>
      <c r="X368" s="222"/>
      <c r="Y368" s="219"/>
      <c r="Z368" s="191"/>
      <c r="AA368" s="219"/>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1"/>
      <c r="AY368" s="191"/>
      <c r="AZ368" s="191"/>
      <c r="BA368" s="187"/>
      <c r="BB368" s="187"/>
      <c r="BC368" s="187"/>
      <c r="BD368" s="191"/>
      <c r="BE368" s="191"/>
      <c r="BF368" s="191"/>
      <c r="BG368" s="191"/>
    </row>
    <row r="369" spans="1:59" ht="24" hidden="1" customHeight="1" outlineLevel="2">
      <c r="A369" s="222"/>
      <c r="B369" s="86"/>
      <c r="C369" s="191"/>
      <c r="D369" s="228"/>
      <c r="E369" s="228"/>
      <c r="F369" s="228"/>
      <c r="G369" s="191"/>
      <c r="H369" s="191"/>
      <c r="I369" s="191"/>
      <c r="J369" s="191"/>
      <c r="K369" s="191"/>
      <c r="L369" s="191"/>
      <c r="M369" s="191"/>
      <c r="N369" s="191"/>
      <c r="O369" s="191"/>
      <c r="P369" s="191"/>
      <c r="Q369" s="191"/>
      <c r="R369" s="191" t="str">
        <f>P186</f>
        <v>- Select or enter -</v>
      </c>
      <c r="S369" s="191"/>
      <c r="T369" s="231">
        <f>W186</f>
        <v>0</v>
      </c>
      <c r="U369" s="232">
        <f t="shared" si="70"/>
        <v>0</v>
      </c>
      <c r="V369" s="191"/>
      <c r="W369" s="232"/>
      <c r="X369" s="222"/>
      <c r="Y369" s="219"/>
      <c r="Z369" s="191"/>
      <c r="AA369" s="191"/>
      <c r="AB369" s="191"/>
      <c r="AC369" s="191"/>
      <c r="AD369" s="187"/>
      <c r="AE369" s="219"/>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87"/>
      <c r="BF369" s="187"/>
      <c r="BG369" s="187"/>
    </row>
    <row r="370" spans="1:59" ht="24" hidden="1" customHeight="1" outlineLevel="2">
      <c r="A370" s="222"/>
      <c r="B370" s="86"/>
      <c r="C370" s="191"/>
      <c r="D370" s="228"/>
      <c r="E370" s="228"/>
      <c r="F370" s="228"/>
      <c r="G370" s="191"/>
      <c r="H370" s="191"/>
      <c r="I370" s="191"/>
      <c r="J370" s="191"/>
      <c r="K370" s="191"/>
      <c r="L370" s="191"/>
      <c r="M370" s="191"/>
      <c r="N370" s="191"/>
      <c r="O370" s="191"/>
      <c r="P370" s="191"/>
      <c r="Q370" s="191"/>
      <c r="R370" s="191" t="str">
        <f>P188</f>
        <v>- Select or enter -</v>
      </c>
      <c r="S370" s="191"/>
      <c r="T370" s="231">
        <f>W188</f>
        <v>0</v>
      </c>
      <c r="U370" s="232">
        <f t="shared" si="70"/>
        <v>0</v>
      </c>
      <c r="V370" s="191"/>
      <c r="W370" s="232"/>
      <c r="X370" s="222"/>
      <c r="Y370" s="219"/>
      <c r="Z370" s="191"/>
      <c r="AA370" s="191"/>
      <c r="AB370" s="191"/>
      <c r="AC370" s="191"/>
      <c r="AD370" s="187"/>
      <c r="AE370" s="219"/>
      <c r="AF370" s="191"/>
      <c r="AG370" s="191"/>
      <c r="AH370" s="191"/>
      <c r="AI370" s="191"/>
      <c r="AJ370" s="191"/>
      <c r="AK370" s="191"/>
      <c r="AL370" s="191"/>
      <c r="AM370" s="191"/>
      <c r="AN370" s="191"/>
      <c r="AO370" s="191"/>
      <c r="AP370" s="191"/>
      <c r="AQ370" s="191"/>
      <c r="AR370" s="191"/>
      <c r="AS370" s="191"/>
      <c r="AT370" s="191"/>
      <c r="AU370" s="191"/>
      <c r="AV370" s="191"/>
      <c r="AW370" s="191"/>
      <c r="AX370" s="191"/>
      <c r="AY370" s="191"/>
      <c r="AZ370" s="191"/>
      <c r="BA370" s="191"/>
      <c r="BB370" s="191"/>
      <c r="BC370" s="191"/>
      <c r="BD370" s="191"/>
      <c r="BE370" s="187"/>
      <c r="BF370" s="187"/>
      <c r="BG370" s="187"/>
    </row>
    <row r="371" spans="1:59" ht="24" hidden="1" customHeight="1" outlineLevel="2">
      <c r="A371" s="222"/>
      <c r="B371" s="86"/>
      <c r="C371" s="191"/>
      <c r="D371" s="228"/>
      <c r="E371" s="228"/>
      <c r="F371" s="228"/>
      <c r="G371" s="191"/>
      <c r="H371" s="191"/>
      <c r="I371" s="191"/>
      <c r="J371" s="191"/>
      <c r="K371" s="191"/>
      <c r="L371" s="191"/>
      <c r="M371" s="191"/>
      <c r="N371" s="191"/>
      <c r="O371" s="191"/>
      <c r="P371" s="191"/>
      <c r="Q371" s="191"/>
      <c r="R371" s="191" t="str">
        <f>P190</f>
        <v>- Select or enter -</v>
      </c>
      <c r="S371" s="191"/>
      <c r="T371" s="231">
        <f>W190</f>
        <v>0</v>
      </c>
      <c r="U371" s="232">
        <f t="shared" si="70"/>
        <v>0</v>
      </c>
      <c r="V371" s="191"/>
      <c r="W371" s="232"/>
      <c r="X371" s="222"/>
      <c r="Y371" s="219"/>
      <c r="Z371" s="191"/>
      <c r="AA371" s="191"/>
      <c r="AB371" s="191"/>
      <c r="AC371" s="191"/>
      <c r="AD371" s="187"/>
      <c r="AE371" s="219"/>
      <c r="AF371" s="191"/>
      <c r="AG371" s="191"/>
      <c r="AH371" s="191"/>
      <c r="AI371" s="191"/>
      <c r="AJ371" s="191"/>
      <c r="AK371" s="191"/>
      <c r="AL371" s="191"/>
      <c r="AM371" s="191"/>
      <c r="AN371" s="191"/>
      <c r="AO371" s="191"/>
      <c r="AP371" s="191"/>
      <c r="AQ371" s="191"/>
      <c r="AR371" s="191"/>
      <c r="AS371" s="191"/>
      <c r="AT371" s="191"/>
      <c r="AU371" s="191"/>
      <c r="AV371" s="191"/>
      <c r="AW371" s="191"/>
      <c r="AX371" s="191"/>
      <c r="AY371" s="191"/>
      <c r="AZ371" s="191"/>
      <c r="BA371" s="191"/>
      <c r="BB371" s="191"/>
      <c r="BC371" s="191"/>
      <c r="BD371" s="191"/>
      <c r="BE371" s="187"/>
      <c r="BF371" s="187"/>
      <c r="BG371" s="187"/>
    </row>
    <row r="372" spans="1:59" ht="24" hidden="1" customHeight="1" outlineLevel="2">
      <c r="A372" s="222"/>
      <c r="B372" s="86"/>
      <c r="C372" s="191"/>
      <c r="D372" s="228"/>
      <c r="E372" s="228"/>
      <c r="F372" s="228"/>
      <c r="G372" s="191"/>
      <c r="H372" s="191"/>
      <c r="I372" s="191"/>
      <c r="J372" s="191"/>
      <c r="K372" s="191"/>
      <c r="L372" s="191"/>
      <c r="M372" s="191"/>
      <c r="N372" s="191"/>
      <c r="O372" s="191"/>
      <c r="P372" s="191"/>
      <c r="Q372" s="191"/>
      <c r="R372" s="191" t="str">
        <f>P192</f>
        <v>- Select or enter -</v>
      </c>
      <c r="S372" s="191"/>
      <c r="T372" s="231">
        <f>W192</f>
        <v>0</v>
      </c>
      <c r="U372" s="232">
        <f t="shared" si="70"/>
        <v>0</v>
      </c>
      <c r="V372" s="191"/>
      <c r="W372" s="232"/>
      <c r="X372" s="222"/>
      <c r="Y372" s="219"/>
      <c r="Z372" s="191"/>
      <c r="AA372" s="191"/>
      <c r="AB372" s="191"/>
      <c r="AC372" s="191"/>
      <c r="AD372" s="187"/>
      <c r="AE372" s="219"/>
      <c r="AF372" s="191"/>
      <c r="AG372" s="191"/>
      <c r="AH372" s="191"/>
      <c r="AI372" s="191"/>
      <c r="AJ372" s="191"/>
      <c r="AK372" s="191"/>
      <c r="AL372" s="191"/>
      <c r="AM372" s="191"/>
      <c r="AN372" s="191"/>
      <c r="AO372" s="191"/>
      <c r="AP372" s="191"/>
      <c r="AQ372" s="191"/>
      <c r="AR372" s="191"/>
      <c r="AS372" s="191"/>
      <c r="AT372" s="191"/>
      <c r="AU372" s="191"/>
      <c r="AV372" s="191"/>
      <c r="AW372" s="191"/>
      <c r="AX372" s="191"/>
      <c r="AY372" s="191"/>
      <c r="AZ372" s="191"/>
      <c r="BA372" s="191"/>
      <c r="BB372" s="191"/>
      <c r="BC372" s="191"/>
      <c r="BD372" s="191"/>
      <c r="BE372" s="187"/>
      <c r="BF372" s="187"/>
      <c r="BG372" s="187"/>
    </row>
    <row r="373" spans="1:59" ht="24" hidden="1" customHeight="1" outlineLevel="2">
      <c r="A373" s="222"/>
      <c r="B373" s="86"/>
      <c r="C373" s="191"/>
      <c r="D373" s="228"/>
      <c r="E373" s="228"/>
      <c r="F373" s="228"/>
      <c r="G373" s="191"/>
      <c r="H373" s="191"/>
      <c r="I373" s="191"/>
      <c r="J373" s="191"/>
      <c r="K373" s="191"/>
      <c r="L373" s="191"/>
      <c r="M373" s="191"/>
      <c r="N373" s="191"/>
      <c r="O373" s="191"/>
      <c r="P373" s="191"/>
      <c r="Q373" s="191"/>
      <c r="R373" s="191" t="str">
        <f>P194</f>
        <v>- Select or enter -</v>
      </c>
      <c r="S373" s="191"/>
      <c r="T373" s="231">
        <f>W194</f>
        <v>0</v>
      </c>
      <c r="U373" s="232">
        <f t="shared" si="70"/>
        <v>0</v>
      </c>
      <c r="V373" s="191"/>
      <c r="W373" s="232"/>
      <c r="X373" s="222"/>
      <c r="Y373" s="219"/>
      <c r="Z373" s="191"/>
      <c r="AA373" s="191"/>
      <c r="AB373" s="191"/>
      <c r="AC373" s="191"/>
      <c r="AD373" s="187"/>
      <c r="AE373" s="219"/>
      <c r="AF373" s="191"/>
      <c r="AG373" s="191"/>
      <c r="AH373" s="191"/>
      <c r="AI373" s="191"/>
      <c r="AJ373" s="191"/>
      <c r="AK373" s="191"/>
      <c r="AL373" s="191"/>
      <c r="AM373" s="191"/>
      <c r="AN373" s="191"/>
      <c r="AO373" s="191"/>
      <c r="AP373" s="191"/>
      <c r="AQ373" s="191"/>
      <c r="AR373" s="191"/>
      <c r="AS373" s="191"/>
      <c r="AT373" s="191"/>
      <c r="AU373" s="191"/>
      <c r="AV373" s="191"/>
      <c r="AW373" s="191"/>
      <c r="AX373" s="191"/>
      <c r="AY373" s="191"/>
      <c r="AZ373" s="191"/>
      <c r="BA373" s="191"/>
      <c r="BB373" s="191"/>
      <c r="BC373" s="191"/>
      <c r="BD373" s="191"/>
      <c r="BE373" s="187"/>
      <c r="BF373" s="187"/>
      <c r="BG373" s="187"/>
    </row>
    <row r="374" spans="1:59" ht="24" hidden="1" customHeight="1" outlineLevel="2">
      <c r="A374" s="222"/>
      <c r="B374" s="86"/>
      <c r="C374" s="191"/>
      <c r="D374" s="228"/>
      <c r="E374" s="228"/>
      <c r="F374" s="228"/>
      <c r="G374" s="191"/>
      <c r="H374" s="191"/>
      <c r="I374" s="191"/>
      <c r="J374" s="191"/>
      <c r="K374" s="191"/>
      <c r="L374" s="191"/>
      <c r="M374" s="191"/>
      <c r="N374" s="191"/>
      <c r="O374" s="191"/>
      <c r="P374" s="191"/>
      <c r="Q374" s="191"/>
      <c r="R374" s="191" t="str">
        <f>P196</f>
        <v>- Select or enter -</v>
      </c>
      <c r="S374" s="191"/>
      <c r="T374" s="231">
        <f>W196</f>
        <v>0</v>
      </c>
      <c r="U374" s="232">
        <f t="shared" si="70"/>
        <v>0</v>
      </c>
      <c r="V374" s="191"/>
      <c r="W374" s="232"/>
      <c r="X374" s="222"/>
      <c r="Y374" s="219"/>
      <c r="Z374" s="191"/>
      <c r="AA374" s="191"/>
      <c r="AB374" s="191"/>
      <c r="AC374" s="191"/>
      <c r="AD374" s="187"/>
      <c r="AE374" s="219"/>
      <c r="AF374" s="191"/>
      <c r="AG374" s="191"/>
      <c r="AH374" s="191"/>
      <c r="AI374" s="191"/>
      <c r="AJ374" s="191"/>
      <c r="AK374" s="191"/>
      <c r="AL374" s="191"/>
      <c r="AM374" s="191"/>
      <c r="AN374" s="191"/>
      <c r="AO374" s="191"/>
      <c r="AP374" s="191"/>
      <c r="AQ374" s="191"/>
      <c r="AR374" s="191"/>
      <c r="AS374" s="191"/>
      <c r="AT374" s="191"/>
      <c r="AU374" s="191"/>
      <c r="AV374" s="191"/>
      <c r="AW374" s="191"/>
      <c r="AX374" s="191"/>
      <c r="AY374" s="191"/>
      <c r="AZ374" s="191"/>
      <c r="BA374" s="191"/>
      <c r="BB374" s="191"/>
      <c r="BC374" s="191"/>
      <c r="BD374" s="191"/>
      <c r="BE374" s="187"/>
      <c r="BF374" s="187"/>
      <c r="BG374" s="187"/>
    </row>
    <row r="375" spans="1:59" ht="24" hidden="1" customHeight="1" outlineLevel="2">
      <c r="A375" s="222"/>
      <c r="B375" s="86"/>
      <c r="C375" s="191"/>
      <c r="D375" s="228"/>
      <c r="E375" s="228"/>
      <c r="F375" s="228"/>
      <c r="G375" s="191"/>
      <c r="H375" s="191"/>
      <c r="I375" s="191"/>
      <c r="J375" s="191"/>
      <c r="K375" s="191"/>
      <c r="L375" s="191"/>
      <c r="M375" s="191"/>
      <c r="N375" s="191"/>
      <c r="O375" s="191"/>
      <c r="P375" s="191"/>
      <c r="Q375" s="191"/>
      <c r="R375" s="191" t="str">
        <f>P198</f>
        <v>- Select or enter -</v>
      </c>
      <c r="S375" s="191"/>
      <c r="T375" s="231">
        <f>W198</f>
        <v>0</v>
      </c>
      <c r="U375" s="232">
        <f t="shared" si="70"/>
        <v>0</v>
      </c>
      <c r="V375" s="191"/>
      <c r="W375" s="232"/>
      <c r="X375" s="222"/>
      <c r="Y375" s="219"/>
      <c r="Z375" s="191"/>
      <c r="AA375" s="191"/>
      <c r="AB375" s="191"/>
      <c r="AC375" s="191"/>
      <c r="AD375" s="187"/>
      <c r="AE375" s="219"/>
      <c r="AF375" s="191"/>
      <c r="AG375" s="191"/>
      <c r="AH375" s="191"/>
      <c r="AI375" s="191"/>
      <c r="AJ375" s="191"/>
      <c r="AK375" s="191"/>
      <c r="AL375" s="191"/>
      <c r="AM375" s="191"/>
      <c r="AN375" s="191"/>
      <c r="AO375" s="191"/>
      <c r="AP375" s="191"/>
      <c r="AQ375" s="191"/>
      <c r="AR375" s="191"/>
      <c r="AS375" s="191"/>
      <c r="AT375" s="191"/>
      <c r="AU375" s="191"/>
      <c r="AV375" s="191"/>
      <c r="AW375" s="191"/>
      <c r="AX375" s="191"/>
      <c r="AY375" s="191"/>
      <c r="AZ375" s="191"/>
      <c r="BA375" s="191"/>
      <c r="BB375" s="191"/>
      <c r="BC375" s="191"/>
      <c r="BD375" s="191"/>
      <c r="BE375" s="187"/>
      <c r="BF375" s="187"/>
      <c r="BG375" s="187"/>
    </row>
    <row r="376" spans="1:59" ht="24" hidden="1" customHeight="1" outlineLevel="2">
      <c r="A376" s="222"/>
      <c r="B376" s="86"/>
      <c r="C376" s="191"/>
      <c r="D376" s="228"/>
      <c r="E376" s="228"/>
      <c r="F376" s="228"/>
      <c r="G376" s="191"/>
      <c r="H376" s="191"/>
      <c r="I376" s="191"/>
      <c r="J376" s="191"/>
      <c r="K376" s="191"/>
      <c r="L376" s="191"/>
      <c r="M376" s="191"/>
      <c r="N376" s="191"/>
      <c r="O376" s="191"/>
      <c r="P376" s="191"/>
      <c r="Q376" s="191"/>
      <c r="R376" s="191" t="str">
        <f>P200</f>
        <v>- Select or enter -</v>
      </c>
      <c r="S376" s="191"/>
      <c r="T376" s="231">
        <f>W200</f>
        <v>0</v>
      </c>
      <c r="U376" s="232">
        <f t="shared" si="70"/>
        <v>0</v>
      </c>
      <c r="V376" s="191"/>
      <c r="W376" s="232"/>
      <c r="X376" s="222"/>
      <c r="Y376" s="219"/>
      <c r="Z376" s="191"/>
      <c r="AA376" s="191"/>
      <c r="AB376" s="191"/>
      <c r="AC376" s="191"/>
      <c r="AD376" s="187"/>
      <c r="AE376" s="219"/>
      <c r="AF376" s="191"/>
      <c r="AG376" s="191"/>
      <c r="AH376" s="191"/>
      <c r="AI376" s="191"/>
      <c r="AJ376" s="191"/>
      <c r="AK376" s="191"/>
      <c r="AL376" s="191"/>
      <c r="AM376" s="191"/>
      <c r="AN376" s="191"/>
      <c r="AO376" s="191"/>
      <c r="AP376" s="191"/>
      <c r="AQ376" s="191"/>
      <c r="AR376" s="191"/>
      <c r="AS376" s="191"/>
      <c r="AT376" s="191"/>
      <c r="AU376" s="191"/>
      <c r="AV376" s="191"/>
      <c r="AW376" s="191"/>
      <c r="AX376" s="191"/>
      <c r="AY376" s="191"/>
      <c r="AZ376" s="191"/>
      <c r="BA376" s="191"/>
      <c r="BB376" s="191"/>
      <c r="BC376" s="191"/>
      <c r="BD376" s="191"/>
      <c r="BE376" s="187"/>
      <c r="BF376" s="187"/>
      <c r="BG376" s="187"/>
    </row>
    <row r="377" spans="1:59" ht="24" hidden="1" customHeight="1" outlineLevel="2">
      <c r="A377" s="222"/>
      <c r="B377" s="86"/>
      <c r="C377" s="191"/>
      <c r="D377" s="228"/>
      <c r="E377" s="228"/>
      <c r="F377" s="228"/>
      <c r="G377" s="191"/>
      <c r="H377" s="191"/>
      <c r="I377" s="191"/>
      <c r="J377" s="191"/>
      <c r="K377" s="191"/>
      <c r="L377" s="191"/>
      <c r="M377" s="191"/>
      <c r="N377" s="191"/>
      <c r="O377" s="191"/>
      <c r="P377" s="191"/>
      <c r="Q377" s="191"/>
      <c r="R377" s="191" t="str">
        <f>P202</f>
        <v>- Select or enter -</v>
      </c>
      <c r="S377" s="191"/>
      <c r="T377" s="231">
        <f>W202</f>
        <v>0</v>
      </c>
      <c r="U377" s="232">
        <f t="shared" si="70"/>
        <v>0</v>
      </c>
      <c r="V377" s="191"/>
      <c r="W377" s="232"/>
      <c r="X377" s="222"/>
      <c r="Y377" s="219"/>
      <c r="Z377" s="191"/>
      <c r="AA377" s="191"/>
      <c r="AB377" s="191"/>
      <c r="AC377" s="191"/>
      <c r="AD377" s="187"/>
      <c r="AE377" s="219"/>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87"/>
      <c r="BF377" s="187"/>
      <c r="BG377" s="187"/>
    </row>
    <row r="378" spans="1:59" ht="24" hidden="1" customHeight="1" outlineLevel="2">
      <c r="A378" s="222"/>
      <c r="B378" s="86"/>
      <c r="C378" s="191"/>
      <c r="D378" s="228"/>
      <c r="E378" s="228"/>
      <c r="F378" s="228"/>
      <c r="G378" s="191"/>
      <c r="H378" s="191"/>
      <c r="I378" s="191"/>
      <c r="J378" s="191"/>
      <c r="K378" s="191"/>
      <c r="L378" s="191"/>
      <c r="M378" s="191"/>
      <c r="N378" s="191"/>
      <c r="O378" s="191"/>
      <c r="P378" s="191"/>
      <c r="Q378" s="191"/>
      <c r="R378" s="191" t="str">
        <f>P204</f>
        <v>- Select or enter -</v>
      </c>
      <c r="S378" s="191"/>
      <c r="T378" s="231">
        <f>W204</f>
        <v>0</v>
      </c>
      <c r="U378" s="232">
        <f t="shared" si="70"/>
        <v>0</v>
      </c>
      <c r="V378" s="191"/>
      <c r="W378" s="232"/>
      <c r="X378" s="222"/>
      <c r="Y378" s="219"/>
      <c r="Z378" s="191"/>
      <c r="AA378" s="191"/>
      <c r="AB378" s="191"/>
      <c r="AC378" s="191"/>
      <c r="AD378" s="187"/>
      <c r="AE378" s="219"/>
      <c r="AF378" s="191"/>
      <c r="AG378" s="191"/>
      <c r="AH378" s="191"/>
      <c r="AI378" s="191"/>
      <c r="AJ378" s="191"/>
      <c r="AK378" s="191"/>
      <c r="AL378" s="191"/>
      <c r="AM378" s="191"/>
      <c r="AN378" s="191"/>
      <c r="AO378" s="191"/>
      <c r="AP378" s="191"/>
      <c r="AQ378" s="191"/>
      <c r="AR378" s="191"/>
      <c r="AS378" s="191"/>
      <c r="AT378" s="191"/>
      <c r="AU378" s="191"/>
      <c r="AV378" s="191"/>
      <c r="AW378" s="191"/>
      <c r="AX378" s="191"/>
      <c r="AY378" s="191"/>
      <c r="AZ378" s="191"/>
      <c r="BA378" s="191"/>
      <c r="BB378" s="191"/>
      <c r="BC378" s="191"/>
      <c r="BD378" s="191"/>
      <c r="BE378" s="187"/>
      <c r="BF378" s="187"/>
      <c r="BG378" s="187"/>
    </row>
    <row r="379" spans="1:59" ht="24" hidden="1" customHeight="1" outlineLevel="2">
      <c r="A379" s="222"/>
      <c r="B379" s="86"/>
      <c r="C379" s="191"/>
      <c r="D379" s="228"/>
      <c r="E379" s="228"/>
      <c r="F379" s="228"/>
      <c r="G379" s="191"/>
      <c r="H379" s="191"/>
      <c r="I379" s="191"/>
      <c r="J379" s="191"/>
      <c r="K379" s="191"/>
      <c r="L379" s="191"/>
      <c r="M379" s="191"/>
      <c r="N379" s="191"/>
      <c r="O379" s="191"/>
      <c r="P379" s="191"/>
      <c r="Q379" s="191"/>
      <c r="R379" s="191" t="str">
        <f>P206</f>
        <v>- Select or enter -</v>
      </c>
      <c r="S379" s="191"/>
      <c r="T379" s="231">
        <f>W206</f>
        <v>0</v>
      </c>
      <c r="U379" s="232">
        <f t="shared" si="70"/>
        <v>0</v>
      </c>
      <c r="V379" s="191"/>
      <c r="W379" s="232"/>
      <c r="X379" s="222"/>
      <c r="Y379" s="219"/>
      <c r="Z379" s="191"/>
      <c r="AA379" s="191"/>
      <c r="AB379" s="191"/>
      <c r="AC379" s="191"/>
      <c r="AD379" s="187"/>
      <c r="AE379" s="219"/>
      <c r="AF379" s="191"/>
      <c r="AG379" s="191"/>
      <c r="AH379" s="191"/>
      <c r="AI379" s="191"/>
      <c r="AJ379" s="191"/>
      <c r="AK379" s="191"/>
      <c r="AL379" s="191"/>
      <c r="AM379" s="191"/>
      <c r="AN379" s="191"/>
      <c r="AO379" s="191"/>
      <c r="AP379" s="191"/>
      <c r="AQ379" s="191"/>
      <c r="AR379" s="191"/>
      <c r="AS379" s="191"/>
      <c r="AT379" s="191"/>
      <c r="AU379" s="191"/>
      <c r="AV379" s="191"/>
      <c r="AW379" s="191"/>
      <c r="AX379" s="191"/>
      <c r="AY379" s="191"/>
      <c r="AZ379" s="191"/>
      <c r="BA379" s="191"/>
      <c r="BB379" s="191"/>
      <c r="BC379" s="191"/>
      <c r="BD379" s="191"/>
      <c r="BE379" s="187"/>
      <c r="BF379" s="187"/>
      <c r="BG379" s="187"/>
    </row>
    <row r="380" spans="1:59" ht="24" hidden="1" customHeight="1" outlineLevel="2">
      <c r="A380" s="222"/>
      <c r="B380" s="86"/>
      <c r="C380" s="191"/>
      <c r="D380" s="228"/>
      <c r="E380" s="228"/>
      <c r="F380" s="228"/>
      <c r="G380" s="191"/>
      <c r="H380" s="191"/>
      <c r="I380" s="191"/>
      <c r="J380" s="191"/>
      <c r="K380" s="191"/>
      <c r="L380" s="191"/>
      <c r="M380" s="191"/>
      <c r="N380" s="191"/>
      <c r="O380" s="191"/>
      <c r="P380" s="191"/>
      <c r="Q380" s="191"/>
      <c r="R380" s="191" t="str">
        <f>P208</f>
        <v>- Select or enter -</v>
      </c>
      <c r="S380" s="191"/>
      <c r="T380" s="231">
        <f>W208</f>
        <v>0</v>
      </c>
      <c r="U380" s="232">
        <f t="shared" si="70"/>
        <v>0</v>
      </c>
      <c r="V380" s="191"/>
      <c r="W380" s="232"/>
      <c r="X380" s="222"/>
      <c r="Y380" s="219"/>
      <c r="Z380" s="191"/>
      <c r="AA380" s="191"/>
      <c r="AB380" s="191"/>
      <c r="AC380" s="191"/>
      <c r="AD380" s="187"/>
      <c r="AE380" s="219"/>
      <c r="AF380" s="191"/>
      <c r="AG380" s="191"/>
      <c r="AH380" s="191"/>
      <c r="AI380" s="191"/>
      <c r="AJ380" s="191"/>
      <c r="AK380" s="191"/>
      <c r="AL380" s="191"/>
      <c r="AM380" s="191"/>
      <c r="AN380" s="191"/>
      <c r="AO380" s="191"/>
      <c r="AP380" s="191"/>
      <c r="AQ380" s="191"/>
      <c r="AR380" s="191"/>
      <c r="AS380" s="191"/>
      <c r="AT380" s="191"/>
      <c r="AU380" s="191"/>
      <c r="AV380" s="191"/>
      <c r="AW380" s="191"/>
      <c r="AX380" s="191"/>
      <c r="AY380" s="191"/>
      <c r="AZ380" s="191"/>
      <c r="BA380" s="191"/>
      <c r="BB380" s="191"/>
      <c r="BC380" s="191"/>
      <c r="BD380" s="191"/>
      <c r="BE380" s="187"/>
      <c r="BF380" s="187"/>
      <c r="BG380" s="187"/>
    </row>
    <row r="381" spans="1:59" ht="24" hidden="1" customHeight="1" outlineLevel="2">
      <c r="A381" s="222"/>
      <c r="B381" s="86"/>
      <c r="C381" s="191"/>
      <c r="D381" s="228"/>
      <c r="E381" s="228"/>
      <c r="F381" s="228"/>
      <c r="G381" s="191"/>
      <c r="H381" s="191"/>
      <c r="I381" s="191"/>
      <c r="J381" s="191"/>
      <c r="K381" s="191"/>
      <c r="L381" s="191"/>
      <c r="M381" s="191"/>
      <c r="N381" s="191"/>
      <c r="O381" s="191"/>
      <c r="P381" s="191"/>
      <c r="Q381" s="191"/>
      <c r="R381" s="191" t="str">
        <f>P210</f>
        <v>- Select or enter -</v>
      </c>
      <c r="S381" s="191"/>
      <c r="T381" s="231">
        <f>W210</f>
        <v>0</v>
      </c>
      <c r="U381" s="232">
        <f t="shared" si="70"/>
        <v>0</v>
      </c>
      <c r="V381" s="191"/>
      <c r="W381" s="232"/>
      <c r="X381" s="222"/>
      <c r="Y381" s="219"/>
      <c r="Z381" s="191"/>
      <c r="AA381" s="191"/>
      <c r="AB381" s="191"/>
      <c r="AC381" s="191"/>
      <c r="AD381" s="187"/>
      <c r="AE381" s="219"/>
      <c r="AF381" s="191"/>
      <c r="AG381" s="191"/>
      <c r="AH381" s="191"/>
      <c r="AI381" s="191"/>
      <c r="AJ381" s="191"/>
      <c r="AK381" s="191"/>
      <c r="AL381" s="191"/>
      <c r="AM381" s="191"/>
      <c r="AN381" s="191"/>
      <c r="AO381" s="191"/>
      <c r="AP381" s="191"/>
      <c r="AQ381" s="191"/>
      <c r="AR381" s="191"/>
      <c r="AS381" s="191"/>
      <c r="AT381" s="191"/>
      <c r="AU381" s="191"/>
      <c r="AV381" s="191"/>
      <c r="AW381" s="191"/>
      <c r="AX381" s="191"/>
      <c r="AY381" s="191"/>
      <c r="AZ381" s="191"/>
      <c r="BA381" s="191"/>
      <c r="BB381" s="191"/>
      <c r="BC381" s="191"/>
      <c r="BD381" s="191"/>
      <c r="BE381" s="187"/>
      <c r="BF381" s="187"/>
      <c r="BG381" s="187"/>
    </row>
    <row r="382" spans="1:59" ht="24" hidden="1" customHeight="1" outlineLevel="2">
      <c r="A382" s="222"/>
      <c r="B382" s="86"/>
      <c r="C382" s="191"/>
      <c r="D382" s="228"/>
      <c r="E382" s="228"/>
      <c r="F382" s="228"/>
      <c r="G382" s="191"/>
      <c r="H382" s="191"/>
      <c r="I382" s="191"/>
      <c r="J382" s="191"/>
      <c r="K382" s="191"/>
      <c r="L382" s="191"/>
      <c r="M382" s="191"/>
      <c r="N382" s="191"/>
      <c r="O382" s="191"/>
      <c r="P382" s="191"/>
      <c r="Q382" s="191"/>
      <c r="R382" s="191" t="str">
        <f>P212</f>
        <v>- Select or enter -</v>
      </c>
      <c r="S382" s="191"/>
      <c r="T382" s="231">
        <f>W212</f>
        <v>0</v>
      </c>
      <c r="U382" s="232">
        <f t="shared" si="70"/>
        <v>0</v>
      </c>
      <c r="V382" s="191"/>
      <c r="W382" s="232"/>
      <c r="X382" s="222"/>
      <c r="Y382" s="219"/>
      <c r="Z382" s="191"/>
      <c r="AA382" s="191"/>
      <c r="AB382" s="191"/>
      <c r="AC382" s="191"/>
      <c r="AD382" s="187"/>
      <c r="AE382" s="219"/>
      <c r="AF382" s="191"/>
      <c r="AG382" s="191"/>
      <c r="AH382" s="191"/>
      <c r="AI382" s="191"/>
      <c r="AJ382" s="191"/>
      <c r="AK382" s="191"/>
      <c r="AL382" s="191"/>
      <c r="AM382" s="191"/>
      <c r="AN382" s="191"/>
      <c r="AO382" s="191"/>
      <c r="AP382" s="191"/>
      <c r="AQ382" s="191"/>
      <c r="AR382" s="191"/>
      <c r="AS382" s="191"/>
      <c r="AT382" s="191"/>
      <c r="AU382" s="191"/>
      <c r="AV382" s="191"/>
      <c r="AW382" s="191"/>
      <c r="AX382" s="191"/>
      <c r="AY382" s="191"/>
      <c r="AZ382" s="191"/>
      <c r="BA382" s="191"/>
      <c r="BB382" s="191"/>
      <c r="BC382" s="191"/>
      <c r="BD382" s="191"/>
      <c r="BE382" s="187"/>
      <c r="BF382" s="187"/>
      <c r="BG382" s="187"/>
    </row>
    <row r="383" spans="1:59" ht="24" hidden="1" customHeight="1" outlineLevel="1" collapsed="1">
      <c r="A383" s="222"/>
      <c r="B383" s="86"/>
      <c r="C383" s="191"/>
      <c r="D383" s="228"/>
      <c r="E383" s="228"/>
      <c r="F383" s="228"/>
      <c r="G383" s="191"/>
      <c r="H383" s="191"/>
      <c r="I383" s="191"/>
      <c r="J383" s="191"/>
      <c r="K383" s="191"/>
      <c r="L383" s="191"/>
      <c r="M383" s="191"/>
      <c r="N383" s="191"/>
      <c r="O383" s="191"/>
      <c r="P383" s="191"/>
      <c r="Q383" s="191"/>
      <c r="R383" s="191"/>
      <c r="S383" s="221"/>
      <c r="T383" s="231"/>
      <c r="U383" s="232"/>
      <c r="V383" s="191"/>
      <c r="W383" s="191"/>
      <c r="X383" s="222"/>
      <c r="Y383" s="191"/>
      <c r="Z383" s="191"/>
      <c r="AA383" s="219"/>
      <c r="AB383" s="191"/>
      <c r="AC383" s="191"/>
      <c r="AD383" s="191"/>
      <c r="AE383" s="191"/>
      <c r="AF383" s="191"/>
      <c r="AG383" s="191"/>
      <c r="AH383" s="191"/>
      <c r="AI383" s="191"/>
      <c r="AJ383" s="191"/>
      <c r="AK383" s="191"/>
      <c r="AL383" s="191"/>
      <c r="AM383" s="191"/>
      <c r="AN383" s="191"/>
      <c r="AO383" s="191"/>
      <c r="AP383" s="191"/>
      <c r="AQ383" s="191"/>
      <c r="AR383" s="191"/>
      <c r="AS383" s="191"/>
      <c r="AT383" s="191"/>
      <c r="AU383" s="191"/>
      <c r="AV383" s="191"/>
      <c r="AW383" s="191"/>
      <c r="AX383" s="191"/>
      <c r="AY383" s="191"/>
      <c r="AZ383" s="191"/>
      <c r="BA383" s="187"/>
      <c r="BB383" s="187"/>
      <c r="BC383" s="187"/>
      <c r="BD383" s="191"/>
      <c r="BE383" s="191"/>
      <c r="BF383" s="191"/>
      <c r="BG383" s="191"/>
    </row>
    <row r="384" spans="1:59" ht="54.95" hidden="1" customHeight="1" outlineLevel="1">
      <c r="A384" s="222"/>
      <c r="B384" s="152" t="s">
        <v>109</v>
      </c>
      <c r="C384" s="103"/>
      <c r="D384" s="148" t="s">
        <v>186</v>
      </c>
      <c r="E384" s="148"/>
      <c r="F384" s="148" t="s">
        <v>187</v>
      </c>
      <c r="G384" s="148"/>
      <c r="H384" s="148" t="s">
        <v>136</v>
      </c>
      <c r="I384" s="148"/>
      <c r="J384" s="148" t="s">
        <v>102</v>
      </c>
      <c r="K384" s="148"/>
      <c r="L384" s="148" t="s">
        <v>103</v>
      </c>
      <c r="M384" s="148"/>
      <c r="N384" s="148" t="s">
        <v>104</v>
      </c>
      <c r="O384" s="148"/>
      <c r="P384" s="148" t="s">
        <v>105</v>
      </c>
      <c r="Q384" s="148"/>
      <c r="R384" s="148"/>
      <c r="S384" s="148"/>
      <c r="T384" s="149" t="s">
        <v>189</v>
      </c>
      <c r="U384" s="149" t="s">
        <v>190</v>
      </c>
      <c r="V384" s="148"/>
      <c r="W384" s="148"/>
      <c r="X384" s="222"/>
      <c r="Y384" s="191"/>
      <c r="Z384" s="191"/>
      <c r="AA384" s="219"/>
      <c r="AB384" s="191"/>
      <c r="AC384" s="191"/>
      <c r="AD384" s="191"/>
      <c r="AE384" s="191"/>
      <c r="AF384" s="191"/>
      <c r="AG384" s="191"/>
      <c r="AH384" s="191"/>
      <c r="AI384" s="191"/>
      <c r="AJ384" s="191"/>
      <c r="AK384" s="191"/>
      <c r="AL384" s="191"/>
      <c r="AM384" s="191"/>
      <c r="AN384" s="191"/>
      <c r="AO384" s="191"/>
      <c r="AP384" s="191"/>
      <c r="AQ384" s="191"/>
      <c r="AR384" s="191"/>
      <c r="AS384" s="191"/>
      <c r="AT384" s="191"/>
      <c r="AU384" s="191"/>
      <c r="AV384" s="191"/>
      <c r="AW384" s="191"/>
      <c r="AX384" s="191"/>
      <c r="AY384" s="191"/>
      <c r="AZ384" s="191"/>
      <c r="BA384" s="187"/>
      <c r="BB384" s="187"/>
      <c r="BC384" s="187"/>
      <c r="BD384" s="191"/>
      <c r="BE384" s="191"/>
      <c r="BF384" s="191"/>
      <c r="BG384" s="191"/>
    </row>
    <row r="385" spans="1:59" ht="24" hidden="1" customHeight="1" outlineLevel="1">
      <c r="A385" s="222"/>
      <c r="B385" s="102"/>
      <c r="C385" s="191"/>
      <c r="D385" s="234">
        <v>1650</v>
      </c>
      <c r="E385" s="228"/>
      <c r="F385" s="229">
        <f>$N$293/D385</f>
        <v>36.363636363636367</v>
      </c>
      <c r="G385" s="191"/>
      <c r="H385" s="191" t="str">
        <f>D221</f>
        <v>Select or Enter US federal funder</v>
      </c>
      <c r="I385" s="191"/>
      <c r="J385" s="191">
        <f>F221</f>
        <v>0</v>
      </c>
      <c r="K385" s="191"/>
      <c r="L385" s="191">
        <f>H221</f>
        <v>0</v>
      </c>
      <c r="M385" s="191"/>
      <c r="N385" s="228">
        <f>J221</f>
        <v>0</v>
      </c>
      <c r="O385" s="191"/>
      <c r="P385" s="191">
        <f>L221</f>
        <v>0</v>
      </c>
      <c r="Q385" s="191"/>
      <c r="R385" s="191"/>
      <c r="S385" s="221"/>
      <c r="T385" s="235">
        <f>W221</f>
        <v>0</v>
      </c>
      <c r="U385" s="232">
        <f>T385*$F385</f>
        <v>0</v>
      </c>
      <c r="V385" s="191"/>
      <c r="W385" s="191"/>
      <c r="X385" s="222"/>
      <c r="Y385" s="191"/>
      <c r="Z385" s="191"/>
      <c r="AA385" s="219"/>
      <c r="AB385" s="191"/>
      <c r="AC385" s="191"/>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87"/>
      <c r="BB385" s="187"/>
      <c r="BC385" s="187"/>
      <c r="BD385" s="191"/>
      <c r="BE385" s="191"/>
      <c r="BF385" s="191"/>
      <c r="BG385" s="191"/>
    </row>
    <row r="386" spans="1:59" ht="24" hidden="1" customHeight="1" outlineLevel="1">
      <c r="A386" s="222"/>
      <c r="B386" s="102"/>
      <c r="C386" s="191"/>
      <c r="D386" s="228"/>
      <c r="E386" s="228"/>
      <c r="F386" s="228"/>
      <c r="G386" s="191"/>
      <c r="H386" s="191"/>
      <c r="I386" s="191"/>
      <c r="J386" s="191"/>
      <c r="K386" s="191"/>
      <c r="L386" s="191"/>
      <c r="M386" s="191"/>
      <c r="N386" s="228"/>
      <c r="O386" s="191"/>
      <c r="P386" s="220"/>
      <c r="Q386" s="191"/>
      <c r="R386" s="191"/>
      <c r="S386" s="221"/>
      <c r="T386" s="233"/>
      <c r="U386" s="221"/>
      <c r="V386" s="191"/>
      <c r="W386" s="191"/>
      <c r="X386" s="222"/>
      <c r="Y386" s="191"/>
      <c r="Z386" s="191"/>
      <c r="AA386" s="219"/>
      <c r="AB386" s="191"/>
      <c r="AC386" s="191"/>
      <c r="AD386" s="191"/>
      <c r="AE386" s="191"/>
      <c r="AF386" s="191"/>
      <c r="AG386" s="191"/>
      <c r="AH386" s="191"/>
      <c r="AI386" s="191"/>
      <c r="AJ386" s="191"/>
      <c r="AK386" s="191"/>
      <c r="AL386" s="191"/>
      <c r="AM386" s="191"/>
      <c r="AN386" s="191"/>
      <c r="AO386" s="191"/>
      <c r="AP386" s="191"/>
      <c r="AQ386" s="191"/>
      <c r="AR386" s="191"/>
      <c r="AS386" s="191"/>
      <c r="AT386" s="191"/>
      <c r="AU386" s="191"/>
      <c r="AV386" s="191"/>
      <c r="AW386" s="191"/>
      <c r="AX386" s="191"/>
      <c r="AY386" s="191"/>
      <c r="AZ386" s="191"/>
      <c r="BA386" s="187"/>
      <c r="BB386" s="187"/>
      <c r="BC386" s="187"/>
      <c r="BD386" s="191"/>
      <c r="BE386" s="191"/>
      <c r="BF386" s="191"/>
      <c r="BG386" s="191"/>
    </row>
    <row r="387" spans="1:59" ht="24" hidden="1" customHeight="1" outlineLevel="1">
      <c r="A387" s="222"/>
      <c r="B387" s="102"/>
      <c r="C387" s="191"/>
      <c r="D387" s="234">
        <v>1650</v>
      </c>
      <c r="E387" s="228"/>
      <c r="F387" s="229">
        <f>$N$293/D387</f>
        <v>36.363636363636367</v>
      </c>
      <c r="G387" s="191"/>
      <c r="H387" s="191" t="str">
        <f>D223</f>
        <v>Select or Enter US federal funder</v>
      </c>
      <c r="I387" s="191"/>
      <c r="J387" s="191">
        <f>F223</f>
        <v>0</v>
      </c>
      <c r="K387" s="191"/>
      <c r="L387" s="191">
        <f>H223</f>
        <v>0</v>
      </c>
      <c r="M387" s="191"/>
      <c r="N387" s="228">
        <f>J223</f>
        <v>0</v>
      </c>
      <c r="O387" s="191"/>
      <c r="P387" s="191">
        <f>L223</f>
        <v>0</v>
      </c>
      <c r="Q387" s="191"/>
      <c r="R387" s="191"/>
      <c r="S387" s="221"/>
      <c r="T387" s="235">
        <f>W223</f>
        <v>0</v>
      </c>
      <c r="U387" s="232">
        <f>T387*$F387</f>
        <v>0</v>
      </c>
      <c r="V387" s="191"/>
      <c r="W387" s="191"/>
      <c r="X387" s="222"/>
      <c r="Y387" s="191"/>
      <c r="Z387" s="191"/>
      <c r="AA387" s="219"/>
      <c r="AB387" s="191"/>
      <c r="AC387" s="191"/>
      <c r="AD387" s="191"/>
      <c r="AE387" s="191"/>
      <c r="AF387" s="191"/>
      <c r="AG387" s="191"/>
      <c r="AH387" s="191"/>
      <c r="AI387" s="191"/>
      <c r="AJ387" s="191"/>
      <c r="AK387" s="191"/>
      <c r="AL387" s="191"/>
      <c r="AM387" s="191"/>
      <c r="AN387" s="191"/>
      <c r="AO387" s="191"/>
      <c r="AP387" s="191"/>
      <c r="AQ387" s="191"/>
      <c r="AR387" s="191"/>
      <c r="AS387" s="191"/>
      <c r="AT387" s="191"/>
      <c r="AU387" s="191"/>
      <c r="AV387" s="191"/>
      <c r="AW387" s="191"/>
      <c r="AX387" s="191"/>
      <c r="AY387" s="191"/>
      <c r="AZ387" s="191"/>
      <c r="BA387" s="187"/>
      <c r="BB387" s="187"/>
      <c r="BC387" s="187"/>
      <c r="BD387" s="191"/>
      <c r="BE387" s="191"/>
      <c r="BF387" s="191"/>
      <c r="BG387" s="191"/>
    </row>
    <row r="388" spans="1:59" ht="24" hidden="1" customHeight="1" outlineLevel="1">
      <c r="A388" s="222"/>
      <c r="B388" s="102"/>
      <c r="C388" s="191"/>
      <c r="D388" s="228"/>
      <c r="E388" s="228"/>
      <c r="F388" s="228"/>
      <c r="G388" s="191"/>
      <c r="H388" s="191"/>
      <c r="I388" s="191"/>
      <c r="J388" s="191"/>
      <c r="K388" s="191"/>
      <c r="L388" s="191"/>
      <c r="M388" s="191"/>
      <c r="N388" s="228"/>
      <c r="O388" s="191"/>
      <c r="P388" s="220"/>
      <c r="Q388" s="191"/>
      <c r="R388" s="191"/>
      <c r="S388" s="221"/>
      <c r="T388" s="233"/>
      <c r="U388" s="221"/>
      <c r="V388" s="191"/>
      <c r="W388" s="191"/>
      <c r="X388" s="222"/>
      <c r="Y388" s="191"/>
      <c r="Z388" s="191"/>
      <c r="AA388" s="219"/>
      <c r="AB388" s="191"/>
      <c r="AC388" s="191"/>
      <c r="AD388" s="191"/>
      <c r="AE388" s="191"/>
      <c r="AF388" s="191"/>
      <c r="AG388" s="191"/>
      <c r="AH388" s="191"/>
      <c r="AI388" s="191"/>
      <c r="AJ388" s="191"/>
      <c r="AK388" s="191"/>
      <c r="AL388" s="191"/>
      <c r="AM388" s="191"/>
      <c r="AN388" s="191"/>
      <c r="AO388" s="191"/>
      <c r="AP388" s="191"/>
      <c r="AQ388" s="191"/>
      <c r="AR388" s="191"/>
      <c r="AS388" s="191"/>
      <c r="AT388" s="191"/>
      <c r="AU388" s="191"/>
      <c r="AV388" s="191"/>
      <c r="AW388" s="191"/>
      <c r="AX388" s="191"/>
      <c r="AY388" s="191"/>
      <c r="AZ388" s="191"/>
      <c r="BA388" s="187"/>
      <c r="BB388" s="187"/>
      <c r="BC388" s="187"/>
      <c r="BD388" s="191"/>
      <c r="BE388" s="191"/>
      <c r="BF388" s="191"/>
      <c r="BG388" s="191"/>
    </row>
    <row r="389" spans="1:59" ht="24" hidden="1" customHeight="1" outlineLevel="1">
      <c r="A389" s="222"/>
      <c r="B389" s="102"/>
      <c r="C389" s="191"/>
      <c r="D389" s="234">
        <v>1650</v>
      </c>
      <c r="E389" s="228"/>
      <c r="F389" s="229">
        <f>$N$293/D389</f>
        <v>36.363636363636367</v>
      </c>
      <c r="G389" s="191"/>
      <c r="H389" s="191" t="str">
        <f>D225</f>
        <v>Select or Enter US federal funder</v>
      </c>
      <c r="I389" s="191"/>
      <c r="J389" s="191">
        <f>F225</f>
        <v>0</v>
      </c>
      <c r="K389" s="191"/>
      <c r="L389" s="191">
        <f>H225</f>
        <v>0</v>
      </c>
      <c r="M389" s="191"/>
      <c r="N389" s="228">
        <f>J225</f>
        <v>0</v>
      </c>
      <c r="O389" s="191"/>
      <c r="P389" s="191">
        <f>L225</f>
        <v>0</v>
      </c>
      <c r="Q389" s="191"/>
      <c r="R389" s="191"/>
      <c r="S389" s="221"/>
      <c r="T389" s="235">
        <f>W225</f>
        <v>0</v>
      </c>
      <c r="U389" s="232">
        <f>T389*$F389</f>
        <v>0</v>
      </c>
      <c r="V389" s="191"/>
      <c r="W389" s="191"/>
      <c r="X389" s="222"/>
      <c r="Y389" s="191"/>
      <c r="Z389" s="191"/>
      <c r="AA389" s="219"/>
      <c r="AB389" s="191"/>
      <c r="AC389" s="191"/>
      <c r="AD389" s="191"/>
      <c r="AE389" s="191"/>
      <c r="AF389" s="191"/>
      <c r="AG389" s="191"/>
      <c r="AH389" s="191"/>
      <c r="AI389" s="191"/>
      <c r="AJ389" s="191"/>
      <c r="AK389" s="191"/>
      <c r="AL389" s="191"/>
      <c r="AM389" s="191"/>
      <c r="AN389" s="191"/>
      <c r="AO389" s="191"/>
      <c r="AP389" s="191"/>
      <c r="AQ389" s="191"/>
      <c r="AR389" s="191"/>
      <c r="AS389" s="191"/>
      <c r="AT389" s="191"/>
      <c r="AU389" s="191"/>
      <c r="AV389" s="191"/>
      <c r="AW389" s="191"/>
      <c r="AX389" s="191"/>
      <c r="AY389" s="191"/>
      <c r="AZ389" s="191"/>
      <c r="BA389" s="187"/>
      <c r="BB389" s="187"/>
      <c r="BC389" s="187"/>
      <c r="BD389" s="191"/>
      <c r="BE389" s="191"/>
      <c r="BF389" s="191"/>
      <c r="BG389" s="191"/>
    </row>
    <row r="390" spans="1:59" ht="24" hidden="1" customHeight="1" outlineLevel="1">
      <c r="A390" s="222"/>
      <c r="B390" s="102"/>
      <c r="C390" s="191"/>
      <c r="D390" s="228"/>
      <c r="E390" s="228"/>
      <c r="F390" s="228"/>
      <c r="G390" s="191"/>
      <c r="H390" s="191"/>
      <c r="I390" s="191"/>
      <c r="J390" s="191"/>
      <c r="K390" s="191"/>
      <c r="L390" s="191"/>
      <c r="M390" s="191"/>
      <c r="N390" s="228"/>
      <c r="O390" s="191"/>
      <c r="P390" s="220"/>
      <c r="Q390" s="191"/>
      <c r="R390" s="191"/>
      <c r="S390" s="221"/>
      <c r="T390" s="221"/>
      <c r="U390" s="221"/>
      <c r="V390" s="191"/>
      <c r="W390" s="191"/>
      <c r="X390" s="222"/>
      <c r="Y390" s="219"/>
      <c r="Z390" s="191"/>
      <c r="AA390" s="191"/>
      <c r="AB390" s="191"/>
      <c r="AC390" s="191"/>
      <c r="AD390" s="191"/>
      <c r="AE390" s="191"/>
      <c r="AF390" s="191"/>
      <c r="AG390" s="191"/>
      <c r="AH390" s="191"/>
      <c r="AI390" s="191"/>
      <c r="AJ390" s="191"/>
      <c r="AK390" s="191"/>
      <c r="AL390" s="191"/>
      <c r="AM390" s="191"/>
      <c r="AN390" s="191"/>
      <c r="AO390" s="191"/>
      <c r="AP390" s="191"/>
      <c r="AQ390" s="191"/>
      <c r="AR390" s="191"/>
      <c r="AS390" s="191"/>
      <c r="AT390" s="191"/>
      <c r="AU390" s="191"/>
      <c r="AV390" s="191"/>
      <c r="AW390" s="191"/>
      <c r="AX390" s="191"/>
      <c r="AY390" s="187"/>
      <c r="AZ390" s="187"/>
      <c r="BA390" s="187"/>
      <c r="BB390" s="191"/>
      <c r="BC390" s="191"/>
      <c r="BD390" s="191"/>
      <c r="BE390" s="191"/>
      <c r="BF390" s="191"/>
      <c r="BG390" s="191"/>
    </row>
    <row r="391" spans="1:59" ht="56.1" hidden="1" customHeight="1" outlineLevel="1">
      <c r="A391" s="222"/>
      <c r="B391" s="152" t="s">
        <v>111</v>
      </c>
      <c r="C391" s="103"/>
      <c r="D391" s="148" t="s">
        <v>186</v>
      </c>
      <c r="E391" s="148"/>
      <c r="F391" s="148" t="s">
        <v>187</v>
      </c>
      <c r="G391" s="148"/>
      <c r="H391" s="148" t="s">
        <v>136</v>
      </c>
      <c r="I391" s="148"/>
      <c r="J391" s="148" t="s">
        <v>102</v>
      </c>
      <c r="K391" s="148"/>
      <c r="L391" s="148" t="s">
        <v>103</v>
      </c>
      <c r="M391" s="148"/>
      <c r="N391" s="148" t="s">
        <v>104</v>
      </c>
      <c r="O391" s="148"/>
      <c r="P391" s="148" t="s">
        <v>105</v>
      </c>
      <c r="Q391" s="148"/>
      <c r="R391" s="148"/>
      <c r="S391" s="148"/>
      <c r="T391" s="149" t="s">
        <v>189</v>
      </c>
      <c r="U391" s="149" t="s">
        <v>190</v>
      </c>
      <c r="V391" s="148"/>
      <c r="W391" s="148"/>
      <c r="X391" s="222"/>
      <c r="Y391" s="219"/>
      <c r="Z391" s="191"/>
      <c r="AA391" s="191"/>
      <c r="AB391" s="191"/>
      <c r="AC391" s="191"/>
      <c r="AD391" s="191"/>
      <c r="AE391" s="191"/>
      <c r="AF391" s="191"/>
      <c r="AG391" s="191"/>
      <c r="AH391" s="191"/>
      <c r="AI391" s="191"/>
      <c r="AJ391" s="191"/>
      <c r="AK391" s="191"/>
      <c r="AL391" s="191"/>
      <c r="AM391" s="191"/>
      <c r="AN391" s="191"/>
      <c r="AO391" s="191"/>
      <c r="AP391" s="191"/>
      <c r="AQ391" s="191"/>
      <c r="AR391" s="191"/>
      <c r="AS391" s="191"/>
      <c r="AT391" s="191"/>
      <c r="AU391" s="191"/>
      <c r="AV391" s="191"/>
      <c r="AW391" s="191"/>
      <c r="AX391" s="191"/>
      <c r="AY391" s="187"/>
      <c r="AZ391" s="187"/>
      <c r="BA391" s="187"/>
      <c r="BB391" s="191"/>
      <c r="BC391" s="191"/>
      <c r="BD391" s="191"/>
      <c r="BE391" s="191"/>
      <c r="BF391" s="191"/>
      <c r="BG391" s="191"/>
    </row>
    <row r="392" spans="1:59" ht="24" hidden="1" customHeight="1" outlineLevel="1">
      <c r="A392" s="222"/>
      <c r="B392" s="86"/>
      <c r="C392" s="191"/>
      <c r="D392" s="234">
        <v>1650</v>
      </c>
      <c r="E392" s="228"/>
      <c r="F392" s="229">
        <f>$N$293/D392</f>
        <v>36.363636363636367</v>
      </c>
      <c r="G392" s="191"/>
      <c r="H392" s="191" t="str">
        <f>D234</f>
        <v>Select or Enter other funder</v>
      </c>
      <c r="I392" s="191"/>
      <c r="J392" s="191">
        <f>F234</f>
        <v>0</v>
      </c>
      <c r="K392" s="191"/>
      <c r="L392" s="191">
        <f>H234</f>
        <v>0</v>
      </c>
      <c r="M392" s="191"/>
      <c r="N392" s="228">
        <f>J234</f>
        <v>0</v>
      </c>
      <c r="O392" s="191"/>
      <c r="P392" s="191">
        <f>L234</f>
        <v>0</v>
      </c>
      <c r="Q392" s="221"/>
      <c r="R392" s="191"/>
      <c r="S392" s="191"/>
      <c r="T392" s="235">
        <f>W234</f>
        <v>0</v>
      </c>
      <c r="U392" s="232">
        <f>T392*$F392</f>
        <v>0</v>
      </c>
      <c r="V392" s="191"/>
      <c r="W392" s="191"/>
      <c r="X392" s="222"/>
      <c r="Y392" s="219"/>
      <c r="Z392" s="191"/>
      <c r="AA392" s="191"/>
      <c r="AB392" s="191"/>
      <c r="AC392" s="191"/>
      <c r="AD392" s="191"/>
      <c r="AE392" s="191"/>
      <c r="AF392" s="191"/>
      <c r="AG392" s="191"/>
      <c r="AH392" s="191"/>
      <c r="AI392" s="191"/>
      <c r="AJ392" s="191"/>
      <c r="AK392" s="191"/>
      <c r="AL392" s="191"/>
      <c r="AM392" s="191"/>
      <c r="AN392" s="191"/>
      <c r="AO392" s="191"/>
      <c r="AP392" s="191"/>
      <c r="AQ392" s="191"/>
      <c r="AR392" s="191"/>
      <c r="AS392" s="191"/>
      <c r="AT392" s="191"/>
      <c r="AU392" s="191"/>
      <c r="AV392" s="191"/>
      <c r="AW392" s="191"/>
      <c r="AX392" s="191"/>
      <c r="AY392" s="187"/>
      <c r="AZ392" s="187"/>
      <c r="BA392" s="187"/>
      <c r="BB392" s="191"/>
      <c r="BC392" s="191"/>
      <c r="BD392" s="191"/>
      <c r="BE392" s="191"/>
      <c r="BF392" s="191"/>
      <c r="BG392" s="191"/>
    </row>
    <row r="393" spans="1:59" ht="24" hidden="1" customHeight="1" outlineLevel="1">
      <c r="A393" s="222"/>
      <c r="B393" s="86"/>
      <c r="C393" s="191"/>
      <c r="D393" s="228"/>
      <c r="E393" s="228"/>
      <c r="F393" s="228"/>
      <c r="G393" s="191"/>
      <c r="H393" s="191"/>
      <c r="I393" s="191"/>
      <c r="J393" s="191"/>
      <c r="K393" s="191"/>
      <c r="L393" s="191"/>
      <c r="M393" s="191"/>
      <c r="N393" s="220"/>
      <c r="O393" s="191"/>
      <c r="P393" s="191"/>
      <c r="Q393" s="221"/>
      <c r="R393" s="191"/>
      <c r="S393" s="191"/>
      <c r="T393" s="233"/>
      <c r="U393" s="221"/>
      <c r="V393" s="191"/>
      <c r="W393" s="191"/>
      <c r="X393" s="222"/>
      <c r="Y393" s="219"/>
      <c r="Z393" s="191"/>
      <c r="AA393" s="191"/>
      <c r="AB393" s="191"/>
      <c r="AC393" s="191"/>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87"/>
      <c r="AZ393" s="187"/>
      <c r="BA393" s="187"/>
      <c r="BB393" s="191"/>
      <c r="BC393" s="191"/>
      <c r="BD393" s="191"/>
      <c r="BE393" s="191"/>
      <c r="BF393" s="191"/>
      <c r="BG393" s="191"/>
    </row>
    <row r="394" spans="1:59" ht="24" hidden="1" customHeight="1" outlineLevel="1">
      <c r="A394" s="222"/>
      <c r="B394" s="86"/>
      <c r="C394" s="191"/>
      <c r="D394" s="234">
        <v>1650</v>
      </c>
      <c r="E394" s="228"/>
      <c r="F394" s="229">
        <f>$N$293/D394</f>
        <v>36.363636363636367</v>
      </c>
      <c r="G394" s="191"/>
      <c r="H394" s="191" t="str">
        <f>D236</f>
        <v>Select or Enter other funder</v>
      </c>
      <c r="I394" s="191"/>
      <c r="J394" s="191">
        <f>F236</f>
        <v>0</v>
      </c>
      <c r="K394" s="191"/>
      <c r="L394" s="191">
        <f>H236</f>
        <v>0</v>
      </c>
      <c r="M394" s="191"/>
      <c r="N394" s="228">
        <f>J236</f>
        <v>0</v>
      </c>
      <c r="O394" s="191"/>
      <c r="P394" s="191">
        <f>L236</f>
        <v>0</v>
      </c>
      <c r="Q394" s="221"/>
      <c r="R394" s="191"/>
      <c r="S394" s="191"/>
      <c r="T394" s="235">
        <f>W236</f>
        <v>0</v>
      </c>
      <c r="U394" s="232">
        <f>T394*$F394</f>
        <v>0</v>
      </c>
      <c r="V394" s="191"/>
      <c r="W394" s="191"/>
      <c r="X394" s="222"/>
      <c r="Y394" s="219"/>
      <c r="Z394" s="191"/>
      <c r="AA394" s="191"/>
      <c r="AB394" s="191"/>
      <c r="AC394" s="191"/>
      <c r="AD394" s="191"/>
      <c r="AE394" s="191"/>
      <c r="AF394" s="191"/>
      <c r="AG394" s="191"/>
      <c r="AH394" s="191"/>
      <c r="AI394" s="191"/>
      <c r="AJ394" s="191"/>
      <c r="AK394" s="191"/>
      <c r="AL394" s="191"/>
      <c r="AM394" s="191"/>
      <c r="AN394" s="191"/>
      <c r="AO394" s="191"/>
      <c r="AP394" s="191"/>
      <c r="AQ394" s="191"/>
      <c r="AR394" s="191"/>
      <c r="AS394" s="191"/>
      <c r="AT394" s="191"/>
      <c r="AU394" s="191"/>
      <c r="AV394" s="191"/>
      <c r="AW394" s="191"/>
      <c r="AX394" s="191"/>
      <c r="AY394" s="187"/>
      <c r="AZ394" s="187"/>
      <c r="BA394" s="187"/>
      <c r="BB394" s="191"/>
      <c r="BC394" s="191"/>
      <c r="BD394" s="191"/>
      <c r="BE394" s="191"/>
      <c r="BF394" s="191"/>
      <c r="BG394" s="191"/>
    </row>
    <row r="395" spans="1:59" ht="24" hidden="1" customHeight="1" outlineLevel="1">
      <c r="A395" s="222"/>
      <c r="B395" s="86"/>
      <c r="C395" s="191"/>
      <c r="D395" s="228"/>
      <c r="E395" s="228"/>
      <c r="F395" s="228"/>
      <c r="G395" s="191"/>
      <c r="H395" s="191"/>
      <c r="I395" s="191"/>
      <c r="J395" s="191"/>
      <c r="K395" s="191"/>
      <c r="L395" s="191"/>
      <c r="M395" s="191"/>
      <c r="N395" s="220"/>
      <c r="O395" s="191"/>
      <c r="P395" s="191"/>
      <c r="Q395" s="221"/>
      <c r="R395" s="191"/>
      <c r="S395" s="191"/>
      <c r="T395" s="233"/>
      <c r="U395" s="221"/>
      <c r="V395" s="191"/>
      <c r="W395" s="191"/>
      <c r="X395" s="222"/>
      <c r="Y395" s="219"/>
      <c r="Z395" s="191"/>
      <c r="AA395" s="191"/>
      <c r="AB395" s="191"/>
      <c r="AC395" s="191"/>
      <c r="AD395" s="191"/>
      <c r="AE395" s="191"/>
      <c r="AF395" s="191"/>
      <c r="AG395" s="191"/>
      <c r="AH395" s="191"/>
      <c r="AI395" s="191"/>
      <c r="AJ395" s="191"/>
      <c r="AK395" s="191"/>
      <c r="AL395" s="191"/>
      <c r="AM395" s="191"/>
      <c r="AN395" s="191"/>
      <c r="AO395" s="191"/>
      <c r="AP395" s="191"/>
      <c r="AQ395" s="191"/>
      <c r="AR395" s="191"/>
      <c r="AS395" s="191"/>
      <c r="AT395" s="191"/>
      <c r="AU395" s="191"/>
      <c r="AV395" s="191"/>
      <c r="AW395" s="191"/>
      <c r="AX395" s="191"/>
      <c r="AY395" s="187"/>
      <c r="AZ395" s="187"/>
      <c r="BA395" s="187"/>
      <c r="BB395" s="191"/>
      <c r="BC395" s="191"/>
      <c r="BD395" s="191"/>
      <c r="BE395" s="191"/>
      <c r="BF395" s="191"/>
      <c r="BG395" s="191"/>
    </row>
    <row r="396" spans="1:59" ht="24" hidden="1" customHeight="1" outlineLevel="1">
      <c r="A396" s="222"/>
      <c r="B396" s="86"/>
      <c r="C396" s="191"/>
      <c r="D396" s="234">
        <v>1650</v>
      </c>
      <c r="E396" s="228"/>
      <c r="F396" s="229">
        <f>$N$293/D396</f>
        <v>36.363636363636367</v>
      </c>
      <c r="G396" s="191"/>
      <c r="H396" s="191" t="str">
        <f>D238</f>
        <v>Select or Enter other funder</v>
      </c>
      <c r="I396" s="191"/>
      <c r="J396" s="191">
        <f>F238</f>
        <v>0</v>
      </c>
      <c r="K396" s="191"/>
      <c r="L396" s="191">
        <f>H238</f>
        <v>0</v>
      </c>
      <c r="M396" s="191"/>
      <c r="N396" s="228">
        <f>J238</f>
        <v>0</v>
      </c>
      <c r="O396" s="191"/>
      <c r="P396" s="191">
        <f>L238</f>
        <v>0</v>
      </c>
      <c r="Q396" s="221"/>
      <c r="R396" s="191"/>
      <c r="S396" s="191"/>
      <c r="T396" s="235">
        <f>W238</f>
        <v>0</v>
      </c>
      <c r="U396" s="232">
        <f>T396*$F396</f>
        <v>0</v>
      </c>
      <c r="V396" s="191"/>
      <c r="W396" s="191"/>
      <c r="X396" s="222"/>
      <c r="Y396" s="219"/>
      <c r="Z396" s="191"/>
      <c r="AA396" s="191"/>
      <c r="AB396" s="191"/>
      <c r="AC396" s="191"/>
      <c r="AD396" s="191"/>
      <c r="AE396" s="191"/>
      <c r="AF396" s="191"/>
      <c r="AG396" s="191"/>
      <c r="AH396" s="191"/>
      <c r="AI396" s="191"/>
      <c r="AJ396" s="191"/>
      <c r="AK396" s="191"/>
      <c r="AL396" s="191"/>
      <c r="AM396" s="191"/>
      <c r="AN396" s="191"/>
      <c r="AO396" s="191"/>
      <c r="AP396" s="191"/>
      <c r="AQ396" s="191"/>
      <c r="AR396" s="191"/>
      <c r="AS396" s="191"/>
      <c r="AT396" s="191"/>
      <c r="AU396" s="191"/>
      <c r="AV396" s="191"/>
      <c r="AW396" s="191"/>
      <c r="AX396" s="191"/>
      <c r="AY396" s="187"/>
      <c r="AZ396" s="187"/>
      <c r="BA396" s="187"/>
      <c r="BB396" s="191"/>
      <c r="BC396" s="191"/>
      <c r="BD396" s="191"/>
      <c r="BE396" s="191"/>
      <c r="BF396" s="191"/>
      <c r="BG396" s="191"/>
    </row>
    <row r="397" spans="1:59" ht="24" hidden="1" customHeight="1" outlineLevel="1">
      <c r="A397" s="222"/>
      <c r="B397" s="86"/>
      <c r="C397" s="191"/>
      <c r="D397" s="228"/>
      <c r="E397" s="228"/>
      <c r="F397" s="228"/>
      <c r="G397" s="191"/>
      <c r="H397" s="191"/>
      <c r="I397" s="191"/>
      <c r="J397" s="191"/>
      <c r="K397" s="191"/>
      <c r="L397" s="191"/>
      <c r="M397" s="191"/>
      <c r="N397" s="220"/>
      <c r="O397" s="191"/>
      <c r="P397" s="191"/>
      <c r="Q397" s="221"/>
      <c r="R397" s="191"/>
      <c r="S397" s="191"/>
      <c r="T397" s="221"/>
      <c r="U397" s="221"/>
      <c r="V397" s="191"/>
      <c r="W397" s="191"/>
      <c r="X397" s="222"/>
      <c r="Y397" s="219"/>
      <c r="Z397" s="191"/>
      <c r="AA397" s="191"/>
      <c r="AB397" s="191"/>
      <c r="AC397" s="191"/>
      <c r="AD397" s="191"/>
      <c r="AE397" s="191"/>
      <c r="AF397" s="191"/>
      <c r="AG397" s="191"/>
      <c r="AH397" s="191"/>
      <c r="AI397" s="191"/>
      <c r="AJ397" s="191"/>
      <c r="AK397" s="191"/>
      <c r="AL397" s="191"/>
      <c r="AM397" s="191"/>
      <c r="AN397" s="191"/>
      <c r="AO397" s="191"/>
      <c r="AP397" s="191"/>
      <c r="AQ397" s="191"/>
      <c r="AR397" s="191"/>
      <c r="AS397" s="191"/>
      <c r="AT397" s="191"/>
      <c r="AU397" s="191"/>
      <c r="AV397" s="191"/>
      <c r="AW397" s="191"/>
      <c r="AX397" s="191"/>
      <c r="AY397" s="187"/>
      <c r="AZ397" s="187"/>
      <c r="BA397" s="187"/>
      <c r="BB397" s="191"/>
      <c r="BC397" s="191"/>
      <c r="BD397" s="191"/>
      <c r="BE397" s="191"/>
      <c r="BF397" s="191"/>
      <c r="BG397" s="191"/>
    </row>
    <row r="398" spans="1:59" ht="38.1" hidden="1" customHeight="1" outlineLevel="1">
      <c r="A398" s="222"/>
      <c r="B398" s="152" t="s">
        <v>55</v>
      </c>
      <c r="C398" s="103"/>
      <c r="D398" s="148" t="s">
        <v>186</v>
      </c>
      <c r="E398" s="148"/>
      <c r="F398" s="148" t="s">
        <v>187</v>
      </c>
      <c r="G398" s="148"/>
      <c r="H398" s="148"/>
      <c r="I398" s="148"/>
      <c r="J398" s="148"/>
      <c r="K398" s="148"/>
      <c r="L398" s="148"/>
      <c r="M398" s="148"/>
      <c r="N398" s="148"/>
      <c r="O398" s="148"/>
      <c r="P398" s="148" t="s">
        <v>113</v>
      </c>
      <c r="Q398" s="148"/>
      <c r="R398" s="148"/>
      <c r="S398" s="148"/>
      <c r="T398" s="149" t="s">
        <v>189</v>
      </c>
      <c r="U398" s="149" t="s">
        <v>190</v>
      </c>
      <c r="V398" s="148"/>
      <c r="W398" s="148" t="s">
        <v>193</v>
      </c>
      <c r="X398" s="222"/>
      <c r="Y398" s="219"/>
      <c r="Z398" s="191"/>
      <c r="AA398" s="191"/>
      <c r="AB398" s="191"/>
      <c r="AC398" s="191"/>
      <c r="AD398" s="191"/>
      <c r="AE398" s="191"/>
      <c r="AF398" s="191"/>
      <c r="AG398" s="191"/>
      <c r="AH398" s="191"/>
      <c r="AI398" s="191"/>
      <c r="AJ398" s="191"/>
      <c r="AK398" s="191"/>
      <c r="AL398" s="191"/>
      <c r="AM398" s="191"/>
      <c r="AN398" s="191"/>
      <c r="AO398" s="191"/>
      <c r="AP398" s="191"/>
      <c r="AQ398" s="191"/>
      <c r="AR398" s="191"/>
      <c r="AS398" s="191"/>
      <c r="AT398" s="191"/>
      <c r="AU398" s="191"/>
      <c r="AV398" s="191"/>
      <c r="AW398" s="191"/>
      <c r="AX398" s="191"/>
      <c r="AY398" s="187"/>
      <c r="AZ398" s="187"/>
      <c r="BA398" s="187"/>
      <c r="BB398" s="191"/>
      <c r="BC398" s="191"/>
      <c r="BD398" s="191"/>
      <c r="BE398" s="191"/>
      <c r="BF398" s="191"/>
      <c r="BG398" s="191"/>
    </row>
    <row r="399" spans="1:59" ht="24" hidden="1" customHeight="1" outlineLevel="1">
      <c r="A399" s="222"/>
      <c r="B399" s="102"/>
      <c r="C399" s="191"/>
      <c r="D399" s="234">
        <v>1650</v>
      </c>
      <c r="E399" s="228"/>
      <c r="F399" s="229">
        <f>$N$293/D399</f>
        <v>36.363636363636367</v>
      </c>
      <c r="G399" s="191"/>
      <c r="H399" s="191"/>
      <c r="I399" s="191"/>
      <c r="J399" s="191"/>
      <c r="K399" s="191"/>
      <c r="L399" s="191"/>
      <c r="M399" s="191"/>
      <c r="N399" s="220"/>
      <c r="O399" s="191"/>
      <c r="P399" s="191" t="str">
        <f>N247</f>
        <v>- Select work type -</v>
      </c>
      <c r="Q399" s="221"/>
      <c r="R399" s="191"/>
      <c r="S399" s="191"/>
      <c r="T399" s="231">
        <f>W247</f>
        <v>0</v>
      </c>
      <c r="U399" s="236">
        <f>$F$399*T399</f>
        <v>0</v>
      </c>
      <c r="V399" s="191"/>
      <c r="W399" s="237"/>
      <c r="X399" s="222"/>
      <c r="Y399" s="219"/>
      <c r="Z399" s="191"/>
      <c r="AA399" s="191"/>
      <c r="AB399" s="191"/>
      <c r="AC399" s="191"/>
      <c r="AD399" s="191"/>
      <c r="AE399" s="191"/>
      <c r="AF399" s="191"/>
      <c r="AG399" s="191"/>
      <c r="AH399" s="191"/>
      <c r="AI399" s="191"/>
      <c r="AJ399" s="191"/>
      <c r="AK399" s="191"/>
      <c r="AL399" s="191"/>
      <c r="AM399" s="191"/>
      <c r="AN399" s="191"/>
      <c r="AO399" s="191"/>
      <c r="AP399" s="191"/>
      <c r="AQ399" s="191"/>
      <c r="AR399" s="191"/>
      <c r="AS399" s="191"/>
      <c r="AT399" s="191"/>
      <c r="AU399" s="191"/>
      <c r="AV399" s="191"/>
      <c r="AW399" s="191"/>
      <c r="AX399" s="191"/>
      <c r="AY399" s="187"/>
      <c r="AZ399" s="187"/>
      <c r="BA399" s="187"/>
      <c r="BB399" s="191"/>
      <c r="BC399" s="191"/>
      <c r="BD399" s="191"/>
      <c r="BE399" s="191"/>
      <c r="BF399" s="191"/>
      <c r="BG399" s="191"/>
    </row>
    <row r="400" spans="1:59" ht="24" hidden="1" customHeight="1" outlineLevel="1">
      <c r="A400" s="222"/>
      <c r="B400" s="102"/>
      <c r="C400" s="191"/>
      <c r="D400" s="228"/>
      <c r="E400" s="228"/>
      <c r="F400" s="228"/>
      <c r="G400" s="191"/>
      <c r="H400" s="191"/>
      <c r="I400" s="191"/>
      <c r="J400" s="191"/>
      <c r="K400" s="191"/>
      <c r="L400" s="191"/>
      <c r="M400" s="191"/>
      <c r="N400" s="220"/>
      <c r="O400" s="191"/>
      <c r="P400" s="191"/>
      <c r="Q400" s="221"/>
      <c r="R400" s="191"/>
      <c r="S400" s="191"/>
      <c r="T400" s="221"/>
      <c r="U400" s="221"/>
      <c r="V400" s="191"/>
      <c r="W400" s="237"/>
      <c r="X400" s="222"/>
      <c r="Y400" s="219"/>
      <c r="Z400" s="191"/>
      <c r="AA400" s="191"/>
      <c r="AB400" s="191"/>
      <c r="AC400" s="191"/>
      <c r="AD400" s="191"/>
      <c r="AE400" s="191"/>
      <c r="AF400" s="191"/>
      <c r="AG400" s="191"/>
      <c r="AH400" s="191"/>
      <c r="AI400" s="191"/>
      <c r="AJ400" s="191"/>
      <c r="AK400" s="191"/>
      <c r="AL400" s="191"/>
      <c r="AM400" s="191"/>
      <c r="AN400" s="191"/>
      <c r="AO400" s="191"/>
      <c r="AP400" s="191"/>
      <c r="AQ400" s="191"/>
      <c r="AR400" s="191"/>
      <c r="AS400" s="191"/>
      <c r="AT400" s="191"/>
      <c r="AU400" s="191"/>
      <c r="AV400" s="191"/>
      <c r="AW400" s="191"/>
      <c r="AX400" s="191"/>
      <c r="AY400" s="187"/>
      <c r="AZ400" s="187"/>
      <c r="BA400" s="187"/>
      <c r="BB400" s="191"/>
      <c r="BC400" s="191"/>
      <c r="BD400" s="191"/>
      <c r="BE400" s="191"/>
      <c r="BF400" s="191"/>
      <c r="BG400" s="191"/>
    </row>
    <row r="401" spans="1:59" ht="24" hidden="1" customHeight="1" outlineLevel="1">
      <c r="A401" s="222"/>
      <c r="B401" s="102"/>
      <c r="C401" s="191"/>
      <c r="D401" s="191"/>
      <c r="E401" s="191"/>
      <c r="F401" s="191"/>
      <c r="G401" s="191"/>
      <c r="H401" s="191"/>
      <c r="I401" s="191"/>
      <c r="J401" s="191"/>
      <c r="K401" s="191"/>
      <c r="L401" s="191"/>
      <c r="M401" s="191"/>
      <c r="N401" s="220"/>
      <c r="O401" s="191"/>
      <c r="P401" s="191" t="str">
        <f>N249</f>
        <v>- Select work type -</v>
      </c>
      <c r="Q401" s="221"/>
      <c r="R401" s="191"/>
      <c r="S401" s="191"/>
      <c r="T401" s="231">
        <f>W249</f>
        <v>0</v>
      </c>
      <c r="U401" s="236">
        <f>$F$399*T401</f>
        <v>0</v>
      </c>
      <c r="V401" s="191"/>
      <c r="W401" s="237"/>
      <c r="X401" s="222"/>
      <c r="Y401" s="219"/>
      <c r="Z401" s="191"/>
      <c r="AA401" s="191"/>
      <c r="AB401" s="191"/>
      <c r="AC401" s="191"/>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87"/>
      <c r="AZ401" s="187"/>
      <c r="BA401" s="187"/>
      <c r="BB401" s="191"/>
      <c r="BC401" s="191"/>
      <c r="BD401" s="191"/>
      <c r="BE401" s="191"/>
      <c r="BF401" s="191"/>
      <c r="BG401" s="191"/>
    </row>
    <row r="402" spans="1:59" ht="24" hidden="1" customHeight="1" outlineLevel="1">
      <c r="A402" s="222"/>
      <c r="B402" s="102"/>
      <c r="C402" s="191"/>
      <c r="D402" s="191"/>
      <c r="E402" s="191"/>
      <c r="F402" s="191"/>
      <c r="G402" s="191"/>
      <c r="H402" s="191"/>
      <c r="I402" s="191"/>
      <c r="J402" s="191"/>
      <c r="K402" s="191"/>
      <c r="L402" s="191"/>
      <c r="M402" s="191"/>
      <c r="N402" s="220"/>
      <c r="O402" s="191"/>
      <c r="P402" s="191"/>
      <c r="Q402" s="221"/>
      <c r="R402" s="191"/>
      <c r="S402" s="191"/>
      <c r="T402" s="221"/>
      <c r="U402" s="221"/>
      <c r="V402" s="191"/>
      <c r="W402" s="237"/>
      <c r="X402" s="222"/>
      <c r="Y402" s="219"/>
      <c r="Z402" s="191"/>
      <c r="AA402" s="191"/>
      <c r="AB402" s="191"/>
      <c r="AC402" s="191"/>
      <c r="AD402" s="191"/>
      <c r="AE402" s="191"/>
      <c r="AF402" s="191"/>
      <c r="AG402" s="191"/>
      <c r="AH402" s="191"/>
      <c r="AI402" s="191"/>
      <c r="AJ402" s="191"/>
      <c r="AK402" s="191"/>
      <c r="AL402" s="191"/>
      <c r="AM402" s="191"/>
      <c r="AN402" s="191"/>
      <c r="AO402" s="191"/>
      <c r="AP402" s="191"/>
      <c r="AQ402" s="191"/>
      <c r="AR402" s="191"/>
      <c r="AS402" s="191"/>
      <c r="AT402" s="191"/>
      <c r="AU402" s="191"/>
      <c r="AV402" s="191"/>
      <c r="AW402" s="191"/>
      <c r="AX402" s="191"/>
      <c r="AY402" s="187"/>
      <c r="AZ402" s="187"/>
      <c r="BA402" s="187"/>
      <c r="BB402" s="191"/>
      <c r="BC402" s="191"/>
      <c r="BD402" s="191"/>
      <c r="BE402" s="191"/>
      <c r="BF402" s="191"/>
      <c r="BG402" s="191"/>
    </row>
    <row r="403" spans="1:59" ht="24" hidden="1" customHeight="1" outlineLevel="1">
      <c r="A403" s="222"/>
      <c r="B403" s="102"/>
      <c r="C403" s="191"/>
      <c r="D403" s="191"/>
      <c r="E403" s="191"/>
      <c r="F403" s="191"/>
      <c r="G403" s="191"/>
      <c r="H403" s="191"/>
      <c r="I403" s="191"/>
      <c r="J403" s="191"/>
      <c r="K403" s="191"/>
      <c r="L403" s="191"/>
      <c r="M403" s="191"/>
      <c r="N403" s="220"/>
      <c r="O403" s="191"/>
      <c r="P403" s="191" t="str">
        <f>N251</f>
        <v>- Select work type -</v>
      </c>
      <c r="Q403" s="221"/>
      <c r="R403" s="191"/>
      <c r="S403" s="191"/>
      <c r="T403" s="231">
        <f>W251</f>
        <v>0</v>
      </c>
      <c r="U403" s="236">
        <f>$F$399*T403</f>
        <v>0</v>
      </c>
      <c r="V403" s="191"/>
      <c r="W403" s="237"/>
      <c r="X403" s="222"/>
      <c r="Y403" s="219"/>
      <c r="Z403" s="191"/>
      <c r="AA403" s="191"/>
      <c r="AB403" s="191"/>
      <c r="AC403" s="191"/>
      <c r="AD403" s="191"/>
      <c r="AE403" s="191"/>
      <c r="AF403" s="191"/>
      <c r="AG403" s="191"/>
      <c r="AH403" s="191"/>
      <c r="AI403" s="191"/>
      <c r="AJ403" s="191"/>
      <c r="AK403" s="191"/>
      <c r="AL403" s="191"/>
      <c r="AM403" s="191"/>
      <c r="AN403" s="191"/>
      <c r="AO403" s="191"/>
      <c r="AP403" s="191"/>
      <c r="AQ403" s="191"/>
      <c r="AR403" s="191"/>
      <c r="AS403" s="191"/>
      <c r="AT403" s="191"/>
      <c r="AU403" s="191"/>
      <c r="AV403" s="191"/>
      <c r="AW403" s="191"/>
      <c r="AX403" s="191"/>
      <c r="AY403" s="187"/>
      <c r="AZ403" s="187"/>
      <c r="BA403" s="187"/>
      <c r="BB403" s="191"/>
      <c r="BC403" s="191"/>
      <c r="BD403" s="191"/>
      <c r="BE403" s="191"/>
      <c r="BF403" s="191"/>
      <c r="BG403" s="191"/>
    </row>
    <row r="404" spans="1:59" ht="24" hidden="1" customHeight="1" outlineLevel="1">
      <c r="A404" s="222"/>
      <c r="B404" s="102"/>
      <c r="C404" s="191"/>
      <c r="D404" s="191"/>
      <c r="E404" s="191"/>
      <c r="F404" s="191"/>
      <c r="G404" s="191"/>
      <c r="H404" s="191"/>
      <c r="I404" s="191"/>
      <c r="J404" s="191"/>
      <c r="K404" s="191"/>
      <c r="L404" s="191"/>
      <c r="M404" s="191"/>
      <c r="N404" s="220"/>
      <c r="O404" s="191"/>
      <c r="P404" s="191"/>
      <c r="Q404" s="221"/>
      <c r="R404" s="191"/>
      <c r="S404" s="191"/>
      <c r="T404" s="221"/>
      <c r="U404" s="221"/>
      <c r="V404" s="191"/>
      <c r="W404" s="237"/>
      <c r="X404" s="222"/>
      <c r="Y404" s="219"/>
      <c r="Z404" s="191"/>
      <c r="AA404" s="191"/>
      <c r="AB404" s="191"/>
      <c r="AC404" s="191"/>
      <c r="AD404" s="191"/>
      <c r="AE404" s="191"/>
      <c r="AF404" s="191"/>
      <c r="AG404" s="191"/>
      <c r="AH404" s="191"/>
      <c r="AI404" s="191"/>
      <c r="AJ404" s="191"/>
      <c r="AK404" s="191"/>
      <c r="AL404" s="191"/>
      <c r="AM404" s="191"/>
      <c r="AN404" s="191"/>
      <c r="AO404" s="191"/>
      <c r="AP404" s="191"/>
      <c r="AQ404" s="191"/>
      <c r="AR404" s="191"/>
      <c r="AS404" s="191"/>
      <c r="AT404" s="191"/>
      <c r="AU404" s="191"/>
      <c r="AV404" s="191"/>
      <c r="AW404" s="191"/>
      <c r="AX404" s="191"/>
      <c r="AY404" s="187"/>
      <c r="AZ404" s="187"/>
      <c r="BA404" s="187"/>
      <c r="BB404" s="191"/>
      <c r="BC404" s="191"/>
      <c r="BD404" s="191"/>
      <c r="BE404" s="191"/>
      <c r="BF404" s="191"/>
      <c r="BG404" s="191"/>
    </row>
    <row r="405" spans="1:59" ht="24" hidden="1" customHeight="1" outlineLevel="1">
      <c r="A405" s="222"/>
      <c r="B405" s="222"/>
      <c r="C405" s="222"/>
      <c r="D405" s="222"/>
      <c r="E405" s="222"/>
      <c r="F405" s="222"/>
      <c r="G405" s="222"/>
      <c r="H405" s="222"/>
      <c r="I405" s="222"/>
      <c r="J405" s="222"/>
      <c r="K405" s="222"/>
      <c r="L405" s="222"/>
      <c r="M405" s="222"/>
      <c r="N405" s="222"/>
      <c r="O405" s="222"/>
      <c r="P405" s="222"/>
      <c r="Q405" s="222"/>
      <c r="R405" s="222"/>
      <c r="S405" s="222"/>
      <c r="T405" s="224"/>
      <c r="U405" s="224"/>
      <c r="V405" s="222"/>
      <c r="W405" s="222"/>
      <c r="X405" s="222"/>
      <c r="Y405" s="219"/>
      <c r="Z405" s="191"/>
      <c r="AA405" s="191"/>
      <c r="AB405" s="191"/>
      <c r="AC405" s="191"/>
      <c r="AD405" s="191"/>
      <c r="AE405" s="191"/>
      <c r="AF405" s="191"/>
      <c r="AG405" s="191"/>
      <c r="AH405" s="191"/>
      <c r="AI405" s="191"/>
      <c r="AJ405" s="191"/>
      <c r="AK405" s="191"/>
      <c r="AL405" s="191"/>
      <c r="AM405" s="191"/>
      <c r="AN405" s="191"/>
      <c r="AO405" s="191"/>
      <c r="AP405" s="191"/>
      <c r="AQ405" s="191"/>
      <c r="AR405" s="191"/>
      <c r="AS405" s="191"/>
      <c r="AT405" s="191"/>
      <c r="AU405" s="191"/>
      <c r="AV405" s="191"/>
      <c r="AW405" s="191"/>
      <c r="AX405" s="191"/>
      <c r="AY405" s="187"/>
      <c r="AZ405" s="187"/>
      <c r="BA405" s="187"/>
      <c r="BB405" s="191"/>
      <c r="BC405" s="191"/>
      <c r="BD405" s="191"/>
      <c r="BE405" s="191"/>
      <c r="BF405" s="191"/>
      <c r="BG405" s="191"/>
    </row>
    <row r="406" spans="1:59" ht="24" customHeight="1" collapsed="1">
      <c r="A406" s="187"/>
      <c r="B406" s="191"/>
      <c r="C406" s="191"/>
      <c r="D406" s="191"/>
      <c r="E406" s="191"/>
      <c r="F406" s="191"/>
      <c r="G406" s="191"/>
      <c r="H406" s="191"/>
      <c r="I406" s="191"/>
      <c r="J406" s="191"/>
      <c r="K406" s="191"/>
      <c r="L406" s="191"/>
      <c r="M406" s="191"/>
      <c r="N406" s="220"/>
      <c r="O406" s="191"/>
      <c r="P406" s="191"/>
      <c r="Q406" s="221"/>
      <c r="R406" s="191"/>
      <c r="S406" s="191"/>
      <c r="T406" s="191"/>
      <c r="U406" s="191"/>
      <c r="V406" s="191"/>
      <c r="W406" s="191"/>
      <c r="X406" s="187"/>
      <c r="Y406" s="219"/>
      <c r="Z406" s="191"/>
      <c r="AA406" s="191"/>
      <c r="AB406" s="191"/>
      <c r="AC406" s="191"/>
      <c r="AD406" s="191"/>
      <c r="AE406" s="191"/>
      <c r="AF406" s="191"/>
      <c r="AG406" s="191"/>
      <c r="AH406" s="191"/>
      <c r="AI406" s="191"/>
      <c r="AJ406" s="191"/>
      <c r="AK406" s="191"/>
      <c r="AL406" s="191"/>
      <c r="AM406" s="191"/>
      <c r="AN406" s="191"/>
      <c r="AO406" s="191"/>
      <c r="AP406" s="191"/>
      <c r="AQ406" s="191"/>
      <c r="AR406" s="191"/>
      <c r="AS406" s="191"/>
      <c r="AT406" s="191"/>
      <c r="AU406" s="191"/>
      <c r="AV406" s="191"/>
      <c r="AW406" s="191"/>
      <c r="AX406" s="191"/>
      <c r="AY406" s="187"/>
      <c r="AZ406" s="187"/>
      <c r="BA406" s="187"/>
      <c r="BB406" s="191"/>
      <c r="BC406" s="191"/>
      <c r="BD406" s="191"/>
      <c r="BE406" s="191"/>
      <c r="BF406" s="191"/>
      <c r="BG406" s="191"/>
    </row>
  </sheetData>
  <sheetProtection sheet="1" formatRows="0" insertRows="0"/>
  <protectedRanges>
    <protectedRange sqref="R37:V37 R47:V47 R57:V57 R67:V67 R77:V77 R94:V94" name="Month 1 UKRI hours"/>
    <protectedRange sqref="R221:V221 R223:V223 R225:V225" name="Month 1 US federal hours"/>
    <protectedRange sqref="N94 N39 N41 N43 N45 N49 N51 N53 N59 N61 N63 N65 N47 N69 N71 N73 N75 N79 N81 N83 N85 N37 N57 N55 N67 N77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21 N223 N225" name="Month 1 EU descriptions"/>
    <protectedRange sqref="R96:V96 R98:V98 R100:V100 R102:V102 R124:V124 R126:V126 R128:V128 R130:V130 R132:V132 R154:V154 R156:V156 R158:V158 R160:V160 R162:V162 R184:V184 R186:V186 R188:V188 R190:V190 R192:V192 R39:V39 R41:V41 R43:V43 R45:V45 R49:V49 R51:V51 R53:V53 R55:V55 R59:V59 R61:V61 R63:V63 R65:V65 R69:V69 R71:V71 R73:V73 R75:V75 R79:V79 R81:V81 R83:V83 R85:V85 R104:V104 R106:V106 R108:V108 R114:V114 R116:V116 R118:V118 R120:V120 R122:V122 R110:V110 R112:V112 R134:V134 R136:V136 R138:V138 R144:V144 R146:V146 R148:V148 R150:V150 R152:V152 R140:V140 R142:V142 R164:V164 R166:V166 R168:V168 R174:V174 R176:V176 R178:V178 R180:V180 R182:V182 R170:V170 R172:V172 R194:V194 R196:V196 R198:V198 R204:V204 R206:V206 R208:V208 R210:V210 R212:V212 R200:V200 R202:V202" name="Month 1 EU hours"/>
    <protectedRange sqref="N234 N236 N238 R234:V234 R236:V236 R238:V238" name="Month 1 other funders hours"/>
    <protectedRange sqref="N247 N249 N251 R247:V247 R249:V249 R251:V251" name="Month 1 non project hours"/>
    <protectedRange sqref="N24 N26 N28 R24:V24 R26:V26 R28:V28" name="Month 1 absence"/>
    <protectedRange sqref="H293" name="Office use gross annual cost"/>
    <protectedRange sqref="D296:D299" name="Office use UKRI hours in year_2"/>
  </protectedRanges>
  <dataConsolidate/>
  <mergeCells count="53">
    <mergeCell ref="J293:L293"/>
    <mergeCell ref="B284:D284"/>
    <mergeCell ref="F284:H284"/>
    <mergeCell ref="L284:N284"/>
    <mergeCell ref="P284:Q284"/>
    <mergeCell ref="B286:D286"/>
    <mergeCell ref="F286:H286"/>
    <mergeCell ref="L286:N286"/>
    <mergeCell ref="P286:Q286"/>
    <mergeCell ref="B288:D288"/>
    <mergeCell ref="F288:H288"/>
    <mergeCell ref="L288:N288"/>
    <mergeCell ref="P288:Q288"/>
    <mergeCell ref="B290:W290"/>
    <mergeCell ref="B282:D282"/>
    <mergeCell ref="F282:H282"/>
    <mergeCell ref="L282:N282"/>
    <mergeCell ref="P282:Q282"/>
    <mergeCell ref="AI259:AJ259"/>
    <mergeCell ref="B262:W262"/>
    <mergeCell ref="B263:W263"/>
    <mergeCell ref="H266:N266"/>
    <mergeCell ref="R266:U266"/>
    <mergeCell ref="H268:N268"/>
    <mergeCell ref="H270:N270"/>
    <mergeCell ref="R270:U270"/>
    <mergeCell ref="B273:W273"/>
    <mergeCell ref="B278:W278"/>
    <mergeCell ref="B280:W280"/>
    <mergeCell ref="B244:B253"/>
    <mergeCell ref="B89:P89"/>
    <mergeCell ref="R89:W89"/>
    <mergeCell ref="B91:B214"/>
    <mergeCell ref="B216:P216"/>
    <mergeCell ref="R216:W216"/>
    <mergeCell ref="B218:B227"/>
    <mergeCell ref="B229:P229"/>
    <mergeCell ref="R229:W229"/>
    <mergeCell ref="B231:B240"/>
    <mergeCell ref="B242:P242"/>
    <mergeCell ref="R242:W242"/>
    <mergeCell ref="B19:P19"/>
    <mergeCell ref="B21:B30"/>
    <mergeCell ref="B32:P32"/>
    <mergeCell ref="R32:W32"/>
    <mergeCell ref="Y32:Y34"/>
    <mergeCell ref="B34:B87"/>
    <mergeCell ref="F2:W2"/>
    <mergeCell ref="B4:W4"/>
    <mergeCell ref="B6:P6"/>
    <mergeCell ref="B8:W8"/>
    <mergeCell ref="B17:P17"/>
    <mergeCell ref="R17:W17"/>
  </mergeCells>
  <conditionalFormatting sqref="V21:V22 V24 V28 V47 V34:V35 V91:V92 V218:V219 V231:V232 V244:V245">
    <cfRule type="expression" dxfId="4883" priority="86" stopIfTrue="1">
      <formula>$Z$261&lt;21</formula>
    </cfRule>
  </conditionalFormatting>
  <conditionalFormatting sqref="D184">
    <cfRule type="containsText" dxfId="4882" priority="813" stopIfTrue="1" operator="containsText" text="- Select EU funder -">
      <formula>NOT(ISERROR(SEARCH("- Select EU funder -",D184)))</formula>
    </cfRule>
  </conditionalFormatting>
  <conditionalFormatting sqref="D221">
    <cfRule type="containsText" dxfId="4881" priority="812" stopIfTrue="1" operator="containsText" text="Select or Enter US federal funder">
      <formula>NOT(ISERROR(SEARCH("Select or Enter US federal funder",D221)))</formula>
    </cfRule>
  </conditionalFormatting>
  <conditionalFormatting sqref="D223">
    <cfRule type="containsText" dxfId="4880" priority="811" stopIfTrue="1" operator="containsText" text="Select or Enter US federal funder">
      <formula>NOT(ISERROR(SEARCH("Select or Enter US federal funder",D223)))</formula>
    </cfRule>
  </conditionalFormatting>
  <conditionalFormatting sqref="D225">
    <cfRule type="containsText" dxfId="4879" priority="810" stopIfTrue="1" operator="containsText" text="Select or Enter US federal funder">
      <formula>NOT(ISERROR(SEARCH("Select or Enter US federal funder",D225)))</formula>
    </cfRule>
  </conditionalFormatting>
  <conditionalFormatting sqref="D238">
    <cfRule type="containsText" dxfId="4878" priority="809" stopIfTrue="1" operator="containsText" text="Select or Enter other funder">
      <formula>NOT(ISERROR(SEARCH("Select or Enter other funder",D238)))</formula>
    </cfRule>
  </conditionalFormatting>
  <conditionalFormatting sqref="D77">
    <cfRule type="containsText" dxfId="4877" priority="807" stopIfTrue="1" operator="containsText" text="- Select UKRI funder -">
      <formula>NOT(ISERROR(SEARCH("- Select UKRI funder -",D77)))</formula>
    </cfRule>
  </conditionalFormatting>
  <conditionalFormatting sqref="F77">
    <cfRule type="expression" dxfId="4876" priority="806" stopIfTrue="1">
      <formula>$D77="- Select UKRI funder -"</formula>
    </cfRule>
  </conditionalFormatting>
  <conditionalFormatting sqref="R26">
    <cfRule type="expression" dxfId="4875" priority="805">
      <formula>N26="- Select type of leave -"</formula>
    </cfRule>
  </conditionalFormatting>
  <conditionalFormatting sqref="S26">
    <cfRule type="expression" dxfId="4874" priority="804">
      <formula>N26="- Select type of leave -"</formula>
    </cfRule>
  </conditionalFormatting>
  <conditionalFormatting sqref="T26">
    <cfRule type="expression" dxfId="4873" priority="803">
      <formula>N26="- Select type of leave -"</formula>
    </cfRule>
  </conditionalFormatting>
  <conditionalFormatting sqref="U26">
    <cfRule type="expression" dxfId="4872" priority="802">
      <formula>N26="- Select type of leave -"</formula>
    </cfRule>
  </conditionalFormatting>
  <conditionalFormatting sqref="R28">
    <cfRule type="expression" dxfId="4871" priority="801">
      <formula>N28="- Select type of leave -"</formula>
    </cfRule>
  </conditionalFormatting>
  <conditionalFormatting sqref="S28">
    <cfRule type="expression" dxfId="4870" priority="800">
      <formula>N28="- Select type of leave -"</formula>
    </cfRule>
  </conditionalFormatting>
  <conditionalFormatting sqref="T28">
    <cfRule type="expression" dxfId="4869" priority="799">
      <formula>N28="- Select type of leave -"</formula>
    </cfRule>
  </conditionalFormatting>
  <conditionalFormatting sqref="U28">
    <cfRule type="expression" dxfId="4868" priority="798">
      <formula>N28="- Select type of leave -"</formula>
    </cfRule>
  </conditionalFormatting>
  <conditionalFormatting sqref="V28">
    <cfRule type="expression" dxfId="4867" priority="797">
      <formula>N28="- Select type of leave -"</formula>
    </cfRule>
  </conditionalFormatting>
  <conditionalFormatting sqref="R24">
    <cfRule type="expression" dxfId="4866" priority="796">
      <formula>N24="- Select type of leave -"</formula>
    </cfRule>
  </conditionalFormatting>
  <conditionalFormatting sqref="S24">
    <cfRule type="expression" dxfId="4865" priority="795">
      <formula>N24="- Select type of leave -"</formula>
    </cfRule>
  </conditionalFormatting>
  <conditionalFormatting sqref="T24">
    <cfRule type="expression" dxfId="4864" priority="794">
      <formula>N24="- Select type of leave -"</formula>
    </cfRule>
  </conditionalFormatting>
  <conditionalFormatting sqref="U24">
    <cfRule type="expression" dxfId="4863" priority="793">
      <formula>N24="- Select type of leave -"</formula>
    </cfRule>
  </conditionalFormatting>
  <conditionalFormatting sqref="V24">
    <cfRule type="expression" dxfId="4862" priority="792">
      <formula>N24="- Select type of leave -"</formula>
    </cfRule>
  </conditionalFormatting>
  <conditionalFormatting sqref="P26">
    <cfRule type="containsText" dxfId="4861" priority="790" operator="containsText" text="- Select type of leave -">
      <formula>NOT(ISERROR(SEARCH("- Select type of leave -",P26)))</formula>
    </cfRule>
  </conditionalFormatting>
  <conditionalFormatting sqref="O26">
    <cfRule type="containsText" dxfId="4860" priority="789" operator="containsText" text="- Select type of leave -">
      <formula>NOT(ISERROR(SEARCH("- Select type of leave -",O26)))</formula>
    </cfRule>
  </conditionalFormatting>
  <conditionalFormatting sqref="P24">
    <cfRule type="containsText" dxfId="4859" priority="788" operator="containsText" text="- Select type of leave -">
      <formula>NOT(ISERROR(SEARCH("- Select type of leave -",P24)))</formula>
    </cfRule>
  </conditionalFormatting>
  <conditionalFormatting sqref="O24">
    <cfRule type="containsText" dxfId="4858" priority="787" operator="containsText" text="- Select type of leave -">
      <formula>NOT(ISERROR(SEARCH("- Select type of leave -",O24)))</formula>
    </cfRule>
  </conditionalFormatting>
  <conditionalFormatting sqref="P28">
    <cfRule type="containsText" dxfId="4857" priority="786" operator="containsText" text="- Select type of leave -">
      <formula>NOT(ISERROR(SEARCH("- Select type of leave -",P28)))</formula>
    </cfRule>
  </conditionalFormatting>
  <conditionalFormatting sqref="O28">
    <cfRule type="containsText" dxfId="4856" priority="785" operator="containsText" text="- Select type of leave -">
      <formula>NOT(ISERROR(SEARCH("- Select type of leave -",O28)))</formula>
    </cfRule>
  </conditionalFormatting>
  <conditionalFormatting sqref="N37">
    <cfRule type="expression" dxfId="4855" priority="782" stopIfTrue="1">
      <formula>$D$37="- Select UKRI funder -"</formula>
    </cfRule>
  </conditionalFormatting>
  <conditionalFormatting sqref="N37">
    <cfRule type="notContainsBlanks" dxfId="4854" priority="783" stopIfTrue="1">
      <formula>LEN(TRIM(N37))&gt;0</formula>
    </cfRule>
  </conditionalFormatting>
  <conditionalFormatting sqref="N37">
    <cfRule type="expression" dxfId="4853" priority="784">
      <formula>$W37&gt;0</formula>
    </cfRule>
  </conditionalFormatting>
  <conditionalFormatting sqref="H77">
    <cfRule type="expression" dxfId="4852" priority="781" stopIfTrue="1">
      <formula>$D77="- Select UKRI funder -"</formula>
    </cfRule>
  </conditionalFormatting>
  <conditionalFormatting sqref="J77">
    <cfRule type="expression" dxfId="4851" priority="780" stopIfTrue="1">
      <formula>$D77="- Select UKRI funder -"</formula>
    </cfRule>
  </conditionalFormatting>
  <conditionalFormatting sqref="L77">
    <cfRule type="expression" dxfId="4850" priority="779" stopIfTrue="1">
      <formula>$D77="- Select UKRI funder -"</formula>
    </cfRule>
  </conditionalFormatting>
  <conditionalFormatting sqref="D67">
    <cfRule type="containsText" dxfId="4849" priority="778" stopIfTrue="1" operator="containsText" text="- Select UKRI funder -">
      <formula>NOT(ISERROR(SEARCH("- Select UKRI funder -",D67)))</formula>
    </cfRule>
  </conditionalFormatting>
  <conditionalFormatting sqref="D57">
    <cfRule type="containsText" dxfId="4848" priority="777" stopIfTrue="1" operator="containsText" text="- Select UKRI funder -">
      <formula>NOT(ISERROR(SEARCH("- Select UKRI funder -",D57)))</formula>
    </cfRule>
  </conditionalFormatting>
  <conditionalFormatting sqref="D47">
    <cfRule type="containsText" dxfId="4847" priority="776" stopIfTrue="1" operator="containsText" text="- Select UKRI funder -">
      <formula>NOT(ISERROR(SEARCH("- Select UKRI funder -",D47)))</formula>
    </cfRule>
  </conditionalFormatting>
  <conditionalFormatting sqref="D37">
    <cfRule type="containsText" dxfId="4846" priority="775" stopIfTrue="1" operator="containsText" text="- Select UKRI funder -">
      <formula>NOT(ISERROR(SEARCH("- Select UKRI funder -",D37)))</formula>
    </cfRule>
  </conditionalFormatting>
  <conditionalFormatting sqref="F67">
    <cfRule type="expression" dxfId="4845" priority="774" stopIfTrue="1">
      <formula>$D67="- Select UKRI funder -"</formula>
    </cfRule>
  </conditionalFormatting>
  <conditionalFormatting sqref="F57">
    <cfRule type="expression" dxfId="4844" priority="773" stopIfTrue="1">
      <formula>$D57="- Select UKRI funder -"</formula>
    </cfRule>
  </conditionalFormatting>
  <conditionalFormatting sqref="F47">
    <cfRule type="expression" dxfId="4843" priority="772" stopIfTrue="1">
      <formula>$D47="- Select UKRI funder -"</formula>
    </cfRule>
  </conditionalFormatting>
  <conditionalFormatting sqref="F37">
    <cfRule type="expression" dxfId="4842" priority="771" stopIfTrue="1">
      <formula>$D37="- Select UKRI funder -"</formula>
    </cfRule>
  </conditionalFormatting>
  <conditionalFormatting sqref="H37">
    <cfRule type="expression" dxfId="4841" priority="770" stopIfTrue="1">
      <formula>$D37="- Select UKRI funder -"</formula>
    </cfRule>
  </conditionalFormatting>
  <conditionalFormatting sqref="H47">
    <cfRule type="expression" dxfId="4840" priority="769" stopIfTrue="1">
      <formula>$D47="- Select UKRI funder -"</formula>
    </cfRule>
  </conditionalFormatting>
  <conditionalFormatting sqref="H57">
    <cfRule type="expression" dxfId="4839" priority="768" stopIfTrue="1">
      <formula>$D57="- Select UKRI funder -"</formula>
    </cfRule>
  </conditionalFormatting>
  <conditionalFormatting sqref="H67">
    <cfRule type="expression" dxfId="4838" priority="767" stopIfTrue="1">
      <formula>$D67="- Select UKRI funder -"</formula>
    </cfRule>
  </conditionalFormatting>
  <conditionalFormatting sqref="J67">
    <cfRule type="expression" dxfId="4837" priority="766" stopIfTrue="1">
      <formula>$D67="- Select UKRI funder -"</formula>
    </cfRule>
  </conditionalFormatting>
  <conditionalFormatting sqref="J57">
    <cfRule type="expression" dxfId="4836" priority="765" stopIfTrue="1">
      <formula>$D57="- Select UKRI funder -"</formula>
    </cfRule>
  </conditionalFormatting>
  <conditionalFormatting sqref="J47">
    <cfRule type="expression" dxfId="4835" priority="764" stopIfTrue="1">
      <formula>$D47="- Select UKRI funder -"</formula>
    </cfRule>
  </conditionalFormatting>
  <conditionalFormatting sqref="J37">
    <cfRule type="expression" dxfId="4834" priority="763" stopIfTrue="1">
      <formula>$D37="- Select UKRI funder -"</formula>
    </cfRule>
  </conditionalFormatting>
  <conditionalFormatting sqref="L37">
    <cfRule type="expression" dxfId="4833" priority="762" stopIfTrue="1">
      <formula>$D37="- Select UKRI funder -"</formula>
    </cfRule>
  </conditionalFormatting>
  <conditionalFormatting sqref="L47">
    <cfRule type="expression" dxfId="4832" priority="761" stopIfTrue="1">
      <formula>$D47="- Select UKRI funder -"</formula>
    </cfRule>
  </conditionalFormatting>
  <conditionalFormatting sqref="L57">
    <cfRule type="expression" dxfId="4831" priority="760" stopIfTrue="1">
      <formula>$D57="- Select UKRI funder -"</formula>
    </cfRule>
  </conditionalFormatting>
  <conditionalFormatting sqref="L67">
    <cfRule type="expression" dxfId="4830" priority="759" stopIfTrue="1">
      <formula>$D67="- Select UKRI funder -"</formula>
    </cfRule>
  </conditionalFormatting>
  <conditionalFormatting sqref="P37">
    <cfRule type="expression" dxfId="4829" priority="731" stopIfTrue="1">
      <formula>$D$37="- Select UKRI funder -"</formula>
    </cfRule>
    <cfRule type="notContainsBlanks" dxfId="4828" priority="758" stopIfTrue="1">
      <formula>LEN(TRIM(P37))&gt;0</formula>
    </cfRule>
  </conditionalFormatting>
  <conditionalFormatting sqref="F184">
    <cfRule type="expression" dxfId="4827" priority="757" stopIfTrue="1">
      <formula>$D184="- Select EU funder -"</formula>
    </cfRule>
  </conditionalFormatting>
  <conditionalFormatting sqref="H184">
    <cfRule type="expression" dxfId="4826" priority="756" stopIfTrue="1">
      <formula>$D184="- Select EU funder -"</formula>
    </cfRule>
  </conditionalFormatting>
  <conditionalFormatting sqref="J184">
    <cfRule type="expression" dxfId="4825" priority="755" stopIfTrue="1">
      <formula>$D184="- Select EU funder -"</formula>
    </cfRule>
  </conditionalFormatting>
  <conditionalFormatting sqref="L184">
    <cfRule type="expression" dxfId="4824" priority="754" stopIfTrue="1">
      <formula>$D184="- Select EU funder -"</formula>
    </cfRule>
  </conditionalFormatting>
  <conditionalFormatting sqref="D154">
    <cfRule type="containsText" dxfId="4823" priority="753" stopIfTrue="1" operator="containsText" text="- Select EU funder -">
      <formula>NOT(ISERROR(SEARCH("- Select EU funder -",D154)))</formula>
    </cfRule>
  </conditionalFormatting>
  <conditionalFormatting sqref="D124">
    <cfRule type="containsText" dxfId="4822" priority="752" stopIfTrue="1" operator="containsText" text="- Select EU funder -">
      <formula>NOT(ISERROR(SEARCH("- Select EU funder -",D124)))</formula>
    </cfRule>
  </conditionalFormatting>
  <conditionalFormatting sqref="D94">
    <cfRule type="containsText" dxfId="4821" priority="751" stopIfTrue="1" operator="containsText" text="- Select EU funder -">
      <formula>NOT(ISERROR(SEARCH("- Select EU funder -",D94)))</formula>
    </cfRule>
  </conditionalFormatting>
  <conditionalFormatting sqref="F94">
    <cfRule type="expression" dxfId="4820" priority="750" stopIfTrue="1">
      <formula>$D94="- Select EU funder -"</formula>
    </cfRule>
  </conditionalFormatting>
  <conditionalFormatting sqref="F124">
    <cfRule type="expression" dxfId="4819" priority="749" stopIfTrue="1">
      <formula>$D124="- Select EU funder -"</formula>
    </cfRule>
  </conditionalFormatting>
  <conditionalFormatting sqref="F154">
    <cfRule type="expression" dxfId="4818" priority="748" stopIfTrue="1">
      <formula>$D154="- Select EU funder -"</formula>
    </cfRule>
  </conditionalFormatting>
  <conditionalFormatting sqref="H94">
    <cfRule type="expression" dxfId="4817" priority="747" stopIfTrue="1">
      <formula>$D94="- Select EU funder -"</formula>
    </cfRule>
  </conditionalFormatting>
  <conditionalFormatting sqref="H124">
    <cfRule type="expression" dxfId="4816" priority="746" stopIfTrue="1">
      <formula>$D124="- Select EU funder -"</formula>
    </cfRule>
  </conditionalFormatting>
  <conditionalFormatting sqref="H154">
    <cfRule type="expression" dxfId="4815" priority="745" stopIfTrue="1">
      <formula>$D154="- Select EU funder -"</formula>
    </cfRule>
  </conditionalFormatting>
  <conditionalFormatting sqref="J94">
    <cfRule type="expression" dxfId="4814" priority="744" stopIfTrue="1">
      <formula>$D94="- Select EU funder -"</formula>
    </cfRule>
  </conditionalFormatting>
  <conditionalFormatting sqref="J124">
    <cfRule type="expression" dxfId="4813" priority="743" stopIfTrue="1">
      <formula>$D124="- Select EU funder -"</formula>
    </cfRule>
  </conditionalFormatting>
  <conditionalFormatting sqref="J154">
    <cfRule type="expression" dxfId="4812" priority="742" stopIfTrue="1">
      <formula>$D154="- Select EU funder -"</formula>
    </cfRule>
  </conditionalFormatting>
  <conditionalFormatting sqref="L94">
    <cfRule type="expression" dxfId="4811" priority="741" stopIfTrue="1">
      <formula>$D94="- Select EU funder -"</formula>
    </cfRule>
  </conditionalFormatting>
  <conditionalFormatting sqref="L124">
    <cfRule type="expression" dxfId="4810" priority="740" stopIfTrue="1">
      <formula>$D124="- Select EU funder -"</formula>
    </cfRule>
  </conditionalFormatting>
  <conditionalFormatting sqref="L154">
    <cfRule type="expression" dxfId="4809" priority="739" stopIfTrue="1">
      <formula>$D154="- Select EU funder -"</formula>
    </cfRule>
  </conditionalFormatting>
  <conditionalFormatting sqref="P47">
    <cfRule type="expression" dxfId="4808" priority="737" stopIfTrue="1">
      <formula>$D$47="- Select UKRI funder -"</formula>
    </cfRule>
    <cfRule type="notContainsBlanks" dxfId="4807" priority="738" stopIfTrue="1">
      <formula>LEN(TRIM(P47))&gt;0</formula>
    </cfRule>
  </conditionalFormatting>
  <conditionalFormatting sqref="P57">
    <cfRule type="expression" dxfId="4806" priority="735" stopIfTrue="1">
      <formula>$D$57="- Select UKRI funder -"</formula>
    </cfRule>
    <cfRule type="notContainsBlanks" dxfId="4805" priority="736" stopIfTrue="1">
      <formula>LEN(TRIM(P57))&gt;0</formula>
    </cfRule>
  </conditionalFormatting>
  <conditionalFormatting sqref="P67">
    <cfRule type="expression" dxfId="4804" priority="733" stopIfTrue="1">
      <formula>$D$67="- Select UKRI funder -"</formula>
    </cfRule>
    <cfRule type="notContainsBlanks" dxfId="4803" priority="734" stopIfTrue="1">
      <formula>LEN(TRIM(P67))&gt;0</formula>
    </cfRule>
  </conditionalFormatting>
  <conditionalFormatting sqref="P77">
    <cfRule type="expression" dxfId="4802" priority="732" stopIfTrue="1">
      <formula>$D$77="- Select UKRI funder -"</formula>
    </cfRule>
    <cfRule type="notContainsBlanks" dxfId="4801" priority="814" stopIfTrue="1">
      <formula>LEN(TRIM(P77))&gt;0</formula>
    </cfRule>
  </conditionalFormatting>
  <conditionalFormatting sqref="P79">
    <cfRule type="expression" dxfId="4800" priority="729" stopIfTrue="1">
      <formula>$D$77="- Select UKRI funder -"</formula>
    </cfRule>
    <cfRule type="notContainsBlanks" dxfId="4799" priority="730" stopIfTrue="1">
      <formula>LEN(TRIM(P79))&gt;0</formula>
    </cfRule>
  </conditionalFormatting>
  <conditionalFormatting sqref="P81">
    <cfRule type="expression" dxfId="4798" priority="727" stopIfTrue="1">
      <formula>$D$77="- Select UKRI funder -"</formula>
    </cfRule>
    <cfRule type="notContainsBlanks" dxfId="4797" priority="728" stopIfTrue="1">
      <formula>LEN(TRIM(P81))&gt;0</formula>
    </cfRule>
  </conditionalFormatting>
  <conditionalFormatting sqref="P83">
    <cfRule type="expression" dxfId="4796" priority="725" stopIfTrue="1">
      <formula>$D$77="- Select UKRI funder -"</formula>
    </cfRule>
    <cfRule type="notContainsBlanks" dxfId="4795" priority="726" stopIfTrue="1">
      <formula>LEN(TRIM(P83))&gt;0</formula>
    </cfRule>
  </conditionalFormatting>
  <conditionalFormatting sqref="P85">
    <cfRule type="expression" dxfId="4794" priority="723" stopIfTrue="1">
      <formula>$D$77="- Select UKRI funder -"</formula>
    </cfRule>
    <cfRule type="notContainsBlanks" dxfId="4793" priority="724" stopIfTrue="1">
      <formula>LEN(TRIM(P85))&gt;0</formula>
    </cfRule>
  </conditionalFormatting>
  <conditionalFormatting sqref="P69">
    <cfRule type="expression" dxfId="4792" priority="721" stopIfTrue="1">
      <formula>$D$67="- Select UKRI funder -"</formula>
    </cfRule>
    <cfRule type="notContainsBlanks" dxfId="4791" priority="722" stopIfTrue="1">
      <formula>LEN(TRIM(P69))&gt;0</formula>
    </cfRule>
  </conditionalFormatting>
  <conditionalFormatting sqref="P71">
    <cfRule type="expression" dxfId="4790" priority="719" stopIfTrue="1">
      <formula>$D$67="- Select UKRI funder -"</formula>
    </cfRule>
    <cfRule type="notContainsBlanks" dxfId="4789" priority="720" stopIfTrue="1">
      <formula>LEN(TRIM(P71))&gt;0</formula>
    </cfRule>
  </conditionalFormatting>
  <conditionalFormatting sqref="P73">
    <cfRule type="expression" dxfId="4788" priority="717" stopIfTrue="1">
      <formula>$D$67="- Select UKRI funder -"</formula>
    </cfRule>
    <cfRule type="notContainsBlanks" dxfId="4787" priority="718" stopIfTrue="1">
      <formula>LEN(TRIM(P73))&gt;0</formula>
    </cfRule>
  </conditionalFormatting>
  <conditionalFormatting sqref="P75">
    <cfRule type="expression" dxfId="4786" priority="715" stopIfTrue="1">
      <formula>$D$67="- Select UKRI funder -"</formula>
    </cfRule>
    <cfRule type="notContainsBlanks" dxfId="4785" priority="716" stopIfTrue="1">
      <formula>LEN(TRIM(P75))&gt;0</formula>
    </cfRule>
  </conditionalFormatting>
  <conditionalFormatting sqref="P59">
    <cfRule type="expression" dxfId="4784" priority="713" stopIfTrue="1">
      <formula>$D$57="- Select UKRI funder -"</formula>
    </cfRule>
    <cfRule type="notContainsBlanks" dxfId="4783" priority="714" stopIfTrue="1">
      <formula>LEN(TRIM(P59))&gt;0</formula>
    </cfRule>
  </conditionalFormatting>
  <conditionalFormatting sqref="P61">
    <cfRule type="expression" dxfId="4782" priority="711" stopIfTrue="1">
      <formula>$D$57="- Select UKRI funder -"</formula>
    </cfRule>
    <cfRule type="notContainsBlanks" dxfId="4781" priority="712" stopIfTrue="1">
      <formula>LEN(TRIM(P61))&gt;0</formula>
    </cfRule>
  </conditionalFormatting>
  <conditionalFormatting sqref="P63">
    <cfRule type="expression" dxfId="4780" priority="709" stopIfTrue="1">
      <formula>$D$57="- Select UKRI funder -"</formula>
    </cfRule>
    <cfRule type="notContainsBlanks" dxfId="4779" priority="710" stopIfTrue="1">
      <formula>LEN(TRIM(P63))&gt;0</formula>
    </cfRule>
  </conditionalFormatting>
  <conditionalFormatting sqref="P65">
    <cfRule type="expression" dxfId="4778" priority="707" stopIfTrue="1">
      <formula>$D$57="- Select UKRI funder -"</formula>
    </cfRule>
    <cfRule type="notContainsBlanks" dxfId="4777" priority="708" stopIfTrue="1">
      <formula>LEN(TRIM(P65))&gt;0</formula>
    </cfRule>
  </conditionalFormatting>
  <conditionalFormatting sqref="P49">
    <cfRule type="expression" dxfId="4776" priority="705" stopIfTrue="1">
      <formula>$D$47="- Select UKRI funder -"</formula>
    </cfRule>
    <cfRule type="notContainsBlanks" dxfId="4775" priority="706" stopIfTrue="1">
      <formula>LEN(TRIM(P49))&gt;0</formula>
    </cfRule>
  </conditionalFormatting>
  <conditionalFormatting sqref="P51">
    <cfRule type="expression" dxfId="4774" priority="703" stopIfTrue="1">
      <formula>$D$47="- Select UKRI funder -"</formula>
    </cfRule>
    <cfRule type="notContainsBlanks" dxfId="4773" priority="704" stopIfTrue="1">
      <formula>LEN(TRIM(P51))&gt;0</formula>
    </cfRule>
  </conditionalFormatting>
  <conditionalFormatting sqref="P53">
    <cfRule type="expression" dxfId="4772" priority="701" stopIfTrue="1">
      <formula>$D$47="- Select UKRI funder -"</formula>
    </cfRule>
    <cfRule type="notContainsBlanks" dxfId="4771" priority="702" stopIfTrue="1">
      <formula>LEN(TRIM(P53))&gt;0</formula>
    </cfRule>
  </conditionalFormatting>
  <conditionalFormatting sqref="P55">
    <cfRule type="expression" dxfId="4770" priority="699" stopIfTrue="1">
      <formula>$D$47="- Select UKRI funder -"</formula>
    </cfRule>
    <cfRule type="notContainsBlanks" dxfId="4769" priority="700" stopIfTrue="1">
      <formula>LEN(TRIM(P55))&gt;0</formula>
    </cfRule>
  </conditionalFormatting>
  <conditionalFormatting sqref="P39">
    <cfRule type="expression" dxfId="4768" priority="697" stopIfTrue="1">
      <formula>$D$37="- Select UKRI funder -"</formula>
    </cfRule>
    <cfRule type="notContainsBlanks" dxfId="4767" priority="698" stopIfTrue="1">
      <formula>LEN(TRIM(P39))&gt;0</formula>
    </cfRule>
  </conditionalFormatting>
  <conditionalFormatting sqref="P41">
    <cfRule type="expression" dxfId="4766" priority="695" stopIfTrue="1">
      <formula>$D$37="- Select UKRI funder -"</formula>
    </cfRule>
    <cfRule type="notContainsBlanks" dxfId="4765" priority="696" stopIfTrue="1">
      <formula>LEN(TRIM(P41))&gt;0</formula>
    </cfRule>
  </conditionalFormatting>
  <conditionalFormatting sqref="P43">
    <cfRule type="expression" dxfId="4764" priority="693" stopIfTrue="1">
      <formula>$D$37="- Select UKRI funder -"</formula>
    </cfRule>
    <cfRule type="notContainsBlanks" dxfId="4763" priority="694" stopIfTrue="1">
      <formula>LEN(TRIM(P43))&gt;0</formula>
    </cfRule>
  </conditionalFormatting>
  <conditionalFormatting sqref="P45">
    <cfRule type="expression" dxfId="4762" priority="691" stopIfTrue="1">
      <formula>$D$37="- Select UKRI funder -"</formula>
    </cfRule>
    <cfRule type="notContainsBlanks" dxfId="4761" priority="692" stopIfTrue="1">
      <formula>LEN(TRIM(P45))&gt;0</formula>
    </cfRule>
  </conditionalFormatting>
  <conditionalFormatting sqref="R47:V47">
    <cfRule type="expression" dxfId="4760" priority="791">
      <formula>$D$47="- Select UKRI funder -"</formula>
    </cfRule>
  </conditionalFormatting>
  <conditionalFormatting sqref="V49">
    <cfRule type="expression" dxfId="4759" priority="689" stopIfTrue="1">
      <formula>$Z$261&lt;21</formula>
    </cfRule>
  </conditionalFormatting>
  <conditionalFormatting sqref="R49:V49">
    <cfRule type="expression" dxfId="4758" priority="690">
      <formula>$D$47="- Select UKRI funder -"</formula>
    </cfRule>
  </conditionalFormatting>
  <conditionalFormatting sqref="V51">
    <cfRule type="expression" dxfId="4757" priority="687" stopIfTrue="1">
      <formula>$Z$261&lt;21</formula>
    </cfRule>
  </conditionalFormatting>
  <conditionalFormatting sqref="R51:V51">
    <cfRule type="expression" dxfId="4756" priority="688">
      <formula>$D$47="- Select UKRI funder -"</formula>
    </cfRule>
  </conditionalFormatting>
  <conditionalFormatting sqref="V53">
    <cfRule type="expression" dxfId="4755" priority="685" stopIfTrue="1">
      <formula>$Z$261&lt;21</formula>
    </cfRule>
  </conditionalFormatting>
  <conditionalFormatting sqref="R53:V53">
    <cfRule type="expression" dxfId="4754" priority="686">
      <formula>$D$47="- Select UKRI funder -"</formula>
    </cfRule>
  </conditionalFormatting>
  <conditionalFormatting sqref="V55">
    <cfRule type="expression" dxfId="4753" priority="683" stopIfTrue="1">
      <formula>$Z$261&lt;21</formula>
    </cfRule>
  </conditionalFormatting>
  <conditionalFormatting sqref="R55:V55">
    <cfRule type="expression" dxfId="4752" priority="684">
      <formula>$D$47="- Select UKRI funder -"</formula>
    </cfRule>
  </conditionalFormatting>
  <conditionalFormatting sqref="V37">
    <cfRule type="expression" dxfId="4751" priority="681" stopIfTrue="1">
      <formula>$Z$261&lt;21</formula>
    </cfRule>
  </conditionalFormatting>
  <conditionalFormatting sqref="R37:V37">
    <cfRule type="expression" dxfId="4750" priority="682">
      <formula>$D$37="- Select UKRI funder -"</formula>
    </cfRule>
  </conditionalFormatting>
  <conditionalFormatting sqref="V39">
    <cfRule type="expression" dxfId="4749" priority="679" stopIfTrue="1">
      <formula>$Z$261&lt;21</formula>
    </cfRule>
  </conditionalFormatting>
  <conditionalFormatting sqref="R39:V39">
    <cfRule type="expression" dxfId="4748" priority="680">
      <formula>$D$37="- Select UKRI funder -"</formula>
    </cfRule>
  </conditionalFormatting>
  <conditionalFormatting sqref="V41">
    <cfRule type="expression" dxfId="4747" priority="677" stopIfTrue="1">
      <formula>$Z$261&lt;21</formula>
    </cfRule>
  </conditionalFormatting>
  <conditionalFormatting sqref="R41:V41">
    <cfRule type="expression" dxfId="4746" priority="678">
      <formula>$D$37="- Select UKRI funder -"</formula>
    </cfRule>
  </conditionalFormatting>
  <conditionalFormatting sqref="V43">
    <cfRule type="expression" dxfId="4745" priority="675" stopIfTrue="1">
      <formula>$Z$261&lt;21</formula>
    </cfRule>
  </conditionalFormatting>
  <conditionalFormatting sqref="R43:V43">
    <cfRule type="expression" dxfId="4744" priority="676">
      <formula>$D$37="- Select UKRI funder -"</formula>
    </cfRule>
  </conditionalFormatting>
  <conditionalFormatting sqref="V45">
    <cfRule type="expression" dxfId="4743" priority="673" stopIfTrue="1">
      <formula>$Z$261&lt;21</formula>
    </cfRule>
  </conditionalFormatting>
  <conditionalFormatting sqref="R45:V45">
    <cfRule type="expression" dxfId="4742" priority="674">
      <formula>$D$37="- Select UKRI funder -"</formula>
    </cfRule>
  </conditionalFormatting>
  <conditionalFormatting sqref="V57">
    <cfRule type="expression" dxfId="4741" priority="671" stopIfTrue="1">
      <formula>$Z$261&lt;21</formula>
    </cfRule>
  </conditionalFormatting>
  <conditionalFormatting sqref="R57:V57">
    <cfRule type="expression" dxfId="4740" priority="672">
      <formula>$D$57="- Select UKRI funder -"</formula>
    </cfRule>
  </conditionalFormatting>
  <conditionalFormatting sqref="V59">
    <cfRule type="expression" dxfId="4739" priority="669" stopIfTrue="1">
      <formula>$Z$261&lt;21</formula>
    </cfRule>
  </conditionalFormatting>
  <conditionalFormatting sqref="R59:V59">
    <cfRule type="expression" dxfId="4738" priority="670">
      <formula>$D$57="- Select UKRI funder -"</formula>
    </cfRule>
  </conditionalFormatting>
  <conditionalFormatting sqref="V61">
    <cfRule type="expression" dxfId="4737" priority="667" stopIfTrue="1">
      <formula>$Z$261&lt;21</formula>
    </cfRule>
  </conditionalFormatting>
  <conditionalFormatting sqref="R61:V61">
    <cfRule type="expression" dxfId="4736" priority="668">
      <formula>$D$57="- Select UKRI funder -"</formula>
    </cfRule>
  </conditionalFormatting>
  <conditionalFormatting sqref="V63">
    <cfRule type="expression" dxfId="4735" priority="665" stopIfTrue="1">
      <formula>$Z$261&lt;21</formula>
    </cfRule>
  </conditionalFormatting>
  <conditionalFormatting sqref="R63:V63">
    <cfRule type="expression" dxfId="4734" priority="666">
      <formula>$D$57="- Select UKRI funder -"</formula>
    </cfRule>
  </conditionalFormatting>
  <conditionalFormatting sqref="V65">
    <cfRule type="expression" dxfId="4733" priority="663" stopIfTrue="1">
      <formula>$Z$261&lt;21</formula>
    </cfRule>
  </conditionalFormatting>
  <conditionalFormatting sqref="R65:V65">
    <cfRule type="expression" dxfId="4732" priority="664">
      <formula>$D$57="- Select UKRI funder -"</formula>
    </cfRule>
  </conditionalFormatting>
  <conditionalFormatting sqref="V67">
    <cfRule type="expression" dxfId="4731" priority="661" stopIfTrue="1">
      <formula>$Z$261&lt;21</formula>
    </cfRule>
  </conditionalFormatting>
  <conditionalFormatting sqref="R67:V67">
    <cfRule type="expression" dxfId="4730" priority="662">
      <formula>$D$67="- Select UKRI funder -"</formula>
    </cfRule>
  </conditionalFormatting>
  <conditionalFormatting sqref="V69">
    <cfRule type="expression" dxfId="4729" priority="659" stopIfTrue="1">
      <formula>$Z$261&lt;21</formula>
    </cfRule>
  </conditionalFormatting>
  <conditionalFormatting sqref="R69:V69">
    <cfRule type="expression" dxfId="4728" priority="660">
      <formula>$D$67="- Select UKRI funder -"</formula>
    </cfRule>
  </conditionalFormatting>
  <conditionalFormatting sqref="V71">
    <cfRule type="expression" dxfId="4727" priority="657" stopIfTrue="1">
      <formula>$Z$261&lt;21</formula>
    </cfRule>
  </conditionalFormatting>
  <conditionalFormatting sqref="R71:V71">
    <cfRule type="expression" dxfId="4726" priority="658">
      <formula>$D$67="- Select UKRI funder -"</formula>
    </cfRule>
  </conditionalFormatting>
  <conditionalFormatting sqref="V73">
    <cfRule type="expression" dxfId="4725" priority="655" stopIfTrue="1">
      <formula>$Z$261&lt;21</formula>
    </cfRule>
  </conditionalFormatting>
  <conditionalFormatting sqref="R73:V73">
    <cfRule type="expression" dxfId="4724" priority="656">
      <formula>$D$67="- Select UKRI funder -"</formula>
    </cfRule>
  </conditionalFormatting>
  <conditionalFormatting sqref="V75">
    <cfRule type="expression" dxfId="4723" priority="653" stopIfTrue="1">
      <formula>$Z$261&lt;21</formula>
    </cfRule>
  </conditionalFormatting>
  <conditionalFormatting sqref="R75:V75">
    <cfRule type="expression" dxfId="4722" priority="654">
      <formula>$D$67="- Select UKRI funder -"</formula>
    </cfRule>
  </conditionalFormatting>
  <conditionalFormatting sqref="V77">
    <cfRule type="expression" dxfId="4721" priority="651" stopIfTrue="1">
      <formula>$Z$261&lt;21</formula>
    </cfRule>
  </conditionalFormatting>
  <conditionalFormatting sqref="R77:V77">
    <cfRule type="expression" dxfId="4720" priority="652">
      <formula>$D$77="- Select UKRI funder -"</formula>
    </cfRule>
  </conditionalFormatting>
  <conditionalFormatting sqref="V79">
    <cfRule type="expression" dxfId="4719" priority="649" stopIfTrue="1">
      <formula>$Z$261&lt;21</formula>
    </cfRule>
  </conditionalFormatting>
  <conditionalFormatting sqref="R79:V79">
    <cfRule type="expression" dxfId="4718" priority="650">
      <formula>$D$77="- Select UKRI funder -"</formula>
    </cfRule>
  </conditionalFormatting>
  <conditionalFormatting sqref="V81">
    <cfRule type="expression" dxfId="4717" priority="647" stopIfTrue="1">
      <formula>$Z$261&lt;21</formula>
    </cfRule>
  </conditionalFormatting>
  <conditionalFormatting sqref="R81:V81">
    <cfRule type="expression" dxfId="4716" priority="648">
      <formula>$D$77="- Select UKRI funder -"</formula>
    </cfRule>
  </conditionalFormatting>
  <conditionalFormatting sqref="V83">
    <cfRule type="expression" dxfId="4715" priority="645" stopIfTrue="1">
      <formula>$Z$261&lt;21</formula>
    </cfRule>
  </conditionalFormatting>
  <conditionalFormatting sqref="R83:V83">
    <cfRule type="expression" dxfId="4714" priority="646">
      <formula>$D$77="- Select UKRI funder -"</formula>
    </cfRule>
  </conditionalFormatting>
  <conditionalFormatting sqref="V85">
    <cfRule type="expression" dxfId="4713" priority="643" stopIfTrue="1">
      <formula>$Z$261&lt;21</formula>
    </cfRule>
  </conditionalFormatting>
  <conditionalFormatting sqref="R85:V85">
    <cfRule type="expression" dxfId="4712" priority="644">
      <formula>$D$77="- Select UKRI funder -"</formula>
    </cfRule>
  </conditionalFormatting>
  <conditionalFormatting sqref="V94">
    <cfRule type="expression" dxfId="4711" priority="641" stopIfTrue="1">
      <formula>$Z$261&lt;21</formula>
    </cfRule>
  </conditionalFormatting>
  <conditionalFormatting sqref="R94:V94">
    <cfRule type="expression" dxfId="4710" priority="642">
      <formula>$D$94="- Select EU funder -"</formula>
    </cfRule>
  </conditionalFormatting>
  <conditionalFormatting sqref="Y37:Y258">
    <cfRule type="cellIs" dxfId="4709" priority="639" operator="greaterThan">
      <formula>$W37</formula>
    </cfRule>
    <cfRule type="cellIs" dxfId="4708" priority="640" operator="lessThan">
      <formula>$W37</formula>
    </cfRule>
  </conditionalFormatting>
  <conditionalFormatting sqref="N39">
    <cfRule type="expression" dxfId="4707" priority="636" stopIfTrue="1">
      <formula>$D$37="- Select UKRI funder -"</formula>
    </cfRule>
  </conditionalFormatting>
  <conditionalFormatting sqref="N39">
    <cfRule type="notContainsBlanks" dxfId="4706" priority="637" stopIfTrue="1">
      <formula>LEN(TRIM(N39))&gt;0</formula>
    </cfRule>
  </conditionalFormatting>
  <conditionalFormatting sqref="N39">
    <cfRule type="expression" dxfId="4705" priority="638">
      <formula>$W39&gt;0</formula>
    </cfRule>
  </conditionalFormatting>
  <conditionalFormatting sqref="N41">
    <cfRule type="expression" dxfId="4704" priority="633" stopIfTrue="1">
      <formula>$D$37="- Select UKRI funder -"</formula>
    </cfRule>
  </conditionalFormatting>
  <conditionalFormatting sqref="N41">
    <cfRule type="notContainsBlanks" dxfId="4703" priority="634" stopIfTrue="1">
      <formula>LEN(TRIM(N41))&gt;0</formula>
    </cfRule>
  </conditionalFormatting>
  <conditionalFormatting sqref="N41">
    <cfRule type="expression" dxfId="4702" priority="635">
      <formula>$W41&gt;0</formula>
    </cfRule>
  </conditionalFormatting>
  <conditionalFormatting sqref="N43">
    <cfRule type="expression" dxfId="4701" priority="630" stopIfTrue="1">
      <formula>$D$37="- Select UKRI funder -"</formula>
    </cfRule>
  </conditionalFormatting>
  <conditionalFormatting sqref="N43">
    <cfRule type="notContainsBlanks" dxfId="4700" priority="631" stopIfTrue="1">
      <formula>LEN(TRIM(N43))&gt;0</formula>
    </cfRule>
  </conditionalFormatting>
  <conditionalFormatting sqref="N43">
    <cfRule type="expression" dxfId="4699" priority="632">
      <formula>$W43&gt;0</formula>
    </cfRule>
  </conditionalFormatting>
  <conditionalFormatting sqref="N45">
    <cfRule type="expression" dxfId="4698" priority="627" stopIfTrue="1">
      <formula>$D$37="- Select UKRI funder -"</formula>
    </cfRule>
  </conditionalFormatting>
  <conditionalFormatting sqref="N45">
    <cfRule type="notContainsBlanks" dxfId="4697" priority="628" stopIfTrue="1">
      <formula>LEN(TRIM(N45))&gt;0</formula>
    </cfRule>
  </conditionalFormatting>
  <conditionalFormatting sqref="N45">
    <cfRule type="expression" dxfId="4696" priority="629">
      <formula>$W45&gt;0</formula>
    </cfRule>
  </conditionalFormatting>
  <conditionalFormatting sqref="N47">
    <cfRule type="expression" dxfId="4695" priority="624" stopIfTrue="1">
      <formula>$D$47="- Select UKRI funder -"</formula>
    </cfRule>
  </conditionalFormatting>
  <conditionalFormatting sqref="N47">
    <cfRule type="notContainsBlanks" dxfId="4694" priority="625" stopIfTrue="1">
      <formula>LEN(TRIM(N47))&gt;0</formula>
    </cfRule>
  </conditionalFormatting>
  <conditionalFormatting sqref="N47">
    <cfRule type="expression" dxfId="4693" priority="626">
      <formula>$W47&gt;0</formula>
    </cfRule>
  </conditionalFormatting>
  <conditionalFormatting sqref="N49">
    <cfRule type="expression" dxfId="4692" priority="621" stopIfTrue="1">
      <formula>$D$47="- Select UKRI funder -"</formula>
    </cfRule>
  </conditionalFormatting>
  <conditionalFormatting sqref="N49">
    <cfRule type="notContainsBlanks" dxfId="4691" priority="622" stopIfTrue="1">
      <formula>LEN(TRIM(N49))&gt;0</formula>
    </cfRule>
  </conditionalFormatting>
  <conditionalFormatting sqref="N49">
    <cfRule type="expression" dxfId="4690" priority="623">
      <formula>$W49&gt;0</formula>
    </cfRule>
  </conditionalFormatting>
  <conditionalFormatting sqref="N51">
    <cfRule type="expression" dxfId="4689" priority="618" stopIfTrue="1">
      <formula>$D$47="- Select UKRI funder -"</formula>
    </cfRule>
  </conditionalFormatting>
  <conditionalFormatting sqref="N51">
    <cfRule type="notContainsBlanks" dxfId="4688" priority="619" stopIfTrue="1">
      <formula>LEN(TRIM(N51))&gt;0</formula>
    </cfRule>
  </conditionalFormatting>
  <conditionalFormatting sqref="N51">
    <cfRule type="expression" dxfId="4687" priority="620">
      <formula>$W51&gt;0</formula>
    </cfRule>
  </conditionalFormatting>
  <conditionalFormatting sqref="N53">
    <cfRule type="expression" dxfId="4686" priority="615" stopIfTrue="1">
      <formula>$D$47="- Select UKRI funder -"</formula>
    </cfRule>
  </conditionalFormatting>
  <conditionalFormatting sqref="N53">
    <cfRule type="notContainsBlanks" dxfId="4685" priority="616" stopIfTrue="1">
      <formula>LEN(TRIM(N53))&gt;0</formula>
    </cfRule>
  </conditionalFormatting>
  <conditionalFormatting sqref="N53">
    <cfRule type="expression" dxfId="4684" priority="617">
      <formula>$W53&gt;0</formula>
    </cfRule>
  </conditionalFormatting>
  <conditionalFormatting sqref="N55">
    <cfRule type="expression" dxfId="4683" priority="612" stopIfTrue="1">
      <formula>$D$47="- Select UKRI funder -"</formula>
    </cfRule>
  </conditionalFormatting>
  <conditionalFormatting sqref="N55">
    <cfRule type="notContainsBlanks" dxfId="4682" priority="613" stopIfTrue="1">
      <formula>LEN(TRIM(N55))&gt;0</formula>
    </cfRule>
  </conditionalFormatting>
  <conditionalFormatting sqref="N55">
    <cfRule type="expression" dxfId="4681" priority="614">
      <formula>$W55&gt;0</formula>
    </cfRule>
  </conditionalFormatting>
  <conditionalFormatting sqref="N57">
    <cfRule type="expression" dxfId="4680" priority="609" stopIfTrue="1">
      <formula>$D$57="- Select UKRI funder -"</formula>
    </cfRule>
  </conditionalFormatting>
  <conditionalFormatting sqref="N57">
    <cfRule type="notContainsBlanks" dxfId="4679" priority="610" stopIfTrue="1">
      <formula>LEN(TRIM(N57))&gt;0</formula>
    </cfRule>
  </conditionalFormatting>
  <conditionalFormatting sqref="N57">
    <cfRule type="expression" dxfId="4678" priority="611">
      <formula>$W57&gt;0</formula>
    </cfRule>
  </conditionalFormatting>
  <conditionalFormatting sqref="N59">
    <cfRule type="expression" dxfId="4677" priority="606" stopIfTrue="1">
      <formula>$D$57="- Select UKRI funder -"</formula>
    </cfRule>
  </conditionalFormatting>
  <conditionalFormatting sqref="N59">
    <cfRule type="notContainsBlanks" dxfId="4676" priority="607" stopIfTrue="1">
      <formula>LEN(TRIM(N59))&gt;0</formula>
    </cfRule>
  </conditionalFormatting>
  <conditionalFormatting sqref="N59">
    <cfRule type="expression" dxfId="4675" priority="608">
      <formula>$W59&gt;0</formula>
    </cfRule>
  </conditionalFormatting>
  <conditionalFormatting sqref="N61">
    <cfRule type="expression" dxfId="4674" priority="603" stopIfTrue="1">
      <formula>$D$57="- Select UKRI funder -"</formula>
    </cfRule>
  </conditionalFormatting>
  <conditionalFormatting sqref="N61">
    <cfRule type="notContainsBlanks" dxfId="4673" priority="604" stopIfTrue="1">
      <formula>LEN(TRIM(N61))&gt;0</formula>
    </cfRule>
  </conditionalFormatting>
  <conditionalFormatting sqref="N61">
    <cfRule type="expression" dxfId="4672" priority="605">
      <formula>$W61&gt;0</formula>
    </cfRule>
  </conditionalFormatting>
  <conditionalFormatting sqref="N63">
    <cfRule type="expression" dxfId="4671" priority="600" stopIfTrue="1">
      <formula>$D$57="- Select UKRI funder -"</formula>
    </cfRule>
  </conditionalFormatting>
  <conditionalFormatting sqref="N63">
    <cfRule type="notContainsBlanks" dxfId="4670" priority="601" stopIfTrue="1">
      <formula>LEN(TRIM(N63))&gt;0</formula>
    </cfRule>
  </conditionalFormatting>
  <conditionalFormatting sqref="N63">
    <cfRule type="expression" dxfId="4669" priority="602">
      <formula>$W63&gt;0</formula>
    </cfRule>
  </conditionalFormatting>
  <conditionalFormatting sqref="N65">
    <cfRule type="expression" dxfId="4668" priority="597" stopIfTrue="1">
      <formula>$D$57="- Select UKRI funder -"</formula>
    </cfRule>
  </conditionalFormatting>
  <conditionalFormatting sqref="N65">
    <cfRule type="notContainsBlanks" dxfId="4667" priority="598" stopIfTrue="1">
      <formula>LEN(TRIM(N65))&gt;0</formula>
    </cfRule>
  </conditionalFormatting>
  <conditionalFormatting sqref="N65">
    <cfRule type="expression" dxfId="4666" priority="599">
      <formula>$W65&gt;0</formula>
    </cfRule>
  </conditionalFormatting>
  <conditionalFormatting sqref="N67">
    <cfRule type="expression" dxfId="4665" priority="594" stopIfTrue="1">
      <formula>$D$67="- Select UKRI funder -"</formula>
    </cfRule>
  </conditionalFormatting>
  <conditionalFormatting sqref="N67">
    <cfRule type="notContainsBlanks" dxfId="4664" priority="595" stopIfTrue="1">
      <formula>LEN(TRIM(N67))&gt;0</formula>
    </cfRule>
  </conditionalFormatting>
  <conditionalFormatting sqref="N67">
    <cfRule type="expression" dxfId="4663" priority="596">
      <formula>$W67&gt;0</formula>
    </cfRule>
  </conditionalFormatting>
  <conditionalFormatting sqref="N69">
    <cfRule type="expression" dxfId="4662" priority="591" stopIfTrue="1">
      <formula>$D$67="- Select UKRI funder -"</formula>
    </cfRule>
  </conditionalFormatting>
  <conditionalFormatting sqref="N69">
    <cfRule type="notContainsBlanks" dxfId="4661" priority="592" stopIfTrue="1">
      <formula>LEN(TRIM(N69))&gt;0</formula>
    </cfRule>
  </conditionalFormatting>
  <conditionalFormatting sqref="N69">
    <cfRule type="expression" dxfId="4660" priority="593">
      <formula>$W69&gt;0</formula>
    </cfRule>
  </conditionalFormatting>
  <conditionalFormatting sqref="N71">
    <cfRule type="expression" dxfId="4659" priority="588" stopIfTrue="1">
      <formula>$D$67="- Select UKRI funder -"</formula>
    </cfRule>
  </conditionalFormatting>
  <conditionalFormatting sqref="N71">
    <cfRule type="notContainsBlanks" dxfId="4658" priority="589" stopIfTrue="1">
      <formula>LEN(TRIM(N71))&gt;0</formula>
    </cfRule>
  </conditionalFormatting>
  <conditionalFormatting sqref="N71">
    <cfRule type="expression" dxfId="4657" priority="590">
      <formula>$W71&gt;0</formula>
    </cfRule>
  </conditionalFormatting>
  <conditionalFormatting sqref="N73">
    <cfRule type="expression" dxfId="4656" priority="585" stopIfTrue="1">
      <formula>$D$67="- Select UKRI funder -"</formula>
    </cfRule>
  </conditionalFormatting>
  <conditionalFormatting sqref="N73">
    <cfRule type="notContainsBlanks" dxfId="4655" priority="586" stopIfTrue="1">
      <formula>LEN(TRIM(N73))&gt;0</formula>
    </cfRule>
  </conditionalFormatting>
  <conditionalFormatting sqref="N73">
    <cfRule type="expression" dxfId="4654" priority="587">
      <formula>$W73&gt;0</formula>
    </cfRule>
  </conditionalFormatting>
  <conditionalFormatting sqref="N75">
    <cfRule type="expression" dxfId="4653" priority="582" stopIfTrue="1">
      <formula>$D$67="- Select UKRI funder -"</formula>
    </cfRule>
  </conditionalFormatting>
  <conditionalFormatting sqref="N75">
    <cfRule type="notContainsBlanks" dxfId="4652" priority="583" stopIfTrue="1">
      <formula>LEN(TRIM(N75))&gt;0</formula>
    </cfRule>
  </conditionalFormatting>
  <conditionalFormatting sqref="N75">
    <cfRule type="expression" dxfId="4651" priority="584">
      <formula>$W75&gt;0</formula>
    </cfRule>
  </conditionalFormatting>
  <conditionalFormatting sqref="N77">
    <cfRule type="expression" dxfId="4650" priority="579" stopIfTrue="1">
      <formula>$D$77="- Select UKRI funder -"</formula>
    </cfRule>
  </conditionalFormatting>
  <conditionalFormatting sqref="N77">
    <cfRule type="notContainsBlanks" dxfId="4649" priority="580" stopIfTrue="1">
      <formula>LEN(TRIM(N77))&gt;0</formula>
    </cfRule>
  </conditionalFormatting>
  <conditionalFormatting sqref="N77">
    <cfRule type="expression" dxfId="4648" priority="581">
      <formula>$W77&gt;0</formula>
    </cfRule>
  </conditionalFormatting>
  <conditionalFormatting sqref="N79">
    <cfRule type="expression" dxfId="4647" priority="576" stopIfTrue="1">
      <formula>$D$77="- Select UKRI funder -"</formula>
    </cfRule>
  </conditionalFormatting>
  <conditionalFormatting sqref="N79">
    <cfRule type="notContainsBlanks" dxfId="4646" priority="577" stopIfTrue="1">
      <formula>LEN(TRIM(N79))&gt;0</formula>
    </cfRule>
  </conditionalFormatting>
  <conditionalFormatting sqref="N79">
    <cfRule type="expression" dxfId="4645" priority="578">
      <formula>$W79&gt;0</formula>
    </cfRule>
  </conditionalFormatting>
  <conditionalFormatting sqref="N81">
    <cfRule type="expression" dxfId="4644" priority="573" stopIfTrue="1">
      <formula>$D$77="- Select UKRI funder -"</formula>
    </cfRule>
  </conditionalFormatting>
  <conditionalFormatting sqref="N81">
    <cfRule type="notContainsBlanks" dxfId="4643" priority="574" stopIfTrue="1">
      <formula>LEN(TRIM(N81))&gt;0</formula>
    </cfRule>
  </conditionalFormatting>
  <conditionalFormatting sqref="N81">
    <cfRule type="expression" dxfId="4642" priority="575">
      <formula>$W81&gt;0</formula>
    </cfRule>
  </conditionalFormatting>
  <conditionalFormatting sqref="N83">
    <cfRule type="expression" dxfId="4641" priority="570" stopIfTrue="1">
      <formula>$D$77="- Select UKRI funder -"</formula>
    </cfRule>
  </conditionalFormatting>
  <conditionalFormatting sqref="N83">
    <cfRule type="notContainsBlanks" dxfId="4640" priority="571" stopIfTrue="1">
      <formula>LEN(TRIM(N83))&gt;0</formula>
    </cfRule>
  </conditionalFormatting>
  <conditionalFormatting sqref="N83">
    <cfRule type="expression" dxfId="4639" priority="572">
      <formula>$W83&gt;0</formula>
    </cfRule>
  </conditionalFormatting>
  <conditionalFormatting sqref="N85">
    <cfRule type="expression" dxfId="4638" priority="567" stopIfTrue="1">
      <formula>$D$77="- Select UKRI funder -"</formula>
    </cfRule>
  </conditionalFormatting>
  <conditionalFormatting sqref="N85">
    <cfRule type="notContainsBlanks" dxfId="4637" priority="568" stopIfTrue="1">
      <formula>LEN(TRIM(N85))&gt;0</formula>
    </cfRule>
  </conditionalFormatting>
  <conditionalFormatting sqref="N85">
    <cfRule type="expression" dxfId="4636" priority="569">
      <formula>$W85&gt;0</formula>
    </cfRule>
  </conditionalFormatting>
  <conditionalFormatting sqref="V96">
    <cfRule type="expression" dxfId="4635" priority="565" stopIfTrue="1">
      <formula>$Z$261&lt;21</formula>
    </cfRule>
  </conditionalFormatting>
  <conditionalFormatting sqref="R96:V96">
    <cfRule type="expression" dxfId="4634" priority="566">
      <formula>$D$94="- Select EU funder -"</formula>
    </cfRule>
  </conditionalFormatting>
  <conditionalFormatting sqref="V98">
    <cfRule type="expression" dxfId="4633" priority="563" stopIfTrue="1">
      <formula>$Z$261&lt;21</formula>
    </cfRule>
  </conditionalFormatting>
  <conditionalFormatting sqref="R98:V98">
    <cfRule type="expression" dxfId="4632" priority="564">
      <formula>$D$94="- Select EU funder -"</formula>
    </cfRule>
  </conditionalFormatting>
  <conditionalFormatting sqref="V100">
    <cfRule type="expression" dxfId="4631" priority="561" stopIfTrue="1">
      <formula>$Z$261&lt;21</formula>
    </cfRule>
  </conditionalFormatting>
  <conditionalFormatting sqref="R100:V100">
    <cfRule type="expression" dxfId="4630" priority="562">
      <formula>$D$94="- Select EU funder -"</formula>
    </cfRule>
  </conditionalFormatting>
  <conditionalFormatting sqref="V102">
    <cfRule type="expression" dxfId="4629" priority="559" stopIfTrue="1">
      <formula>$Z$261&lt;21</formula>
    </cfRule>
  </conditionalFormatting>
  <conditionalFormatting sqref="R102:V102">
    <cfRule type="expression" dxfId="4628" priority="560">
      <formula>$D$94="- Select EU funder -"</formula>
    </cfRule>
  </conditionalFormatting>
  <conditionalFormatting sqref="V104">
    <cfRule type="expression" dxfId="4627" priority="557" stopIfTrue="1">
      <formula>$Z$261&lt;21</formula>
    </cfRule>
  </conditionalFormatting>
  <conditionalFormatting sqref="R104:V104">
    <cfRule type="expression" dxfId="4626" priority="558">
      <formula>$D$94="- Select EU funder -"</formula>
    </cfRule>
  </conditionalFormatting>
  <conditionalFormatting sqref="V106">
    <cfRule type="expression" dxfId="4625" priority="555" stopIfTrue="1">
      <formula>$Z$261&lt;21</formula>
    </cfRule>
  </conditionalFormatting>
  <conditionalFormatting sqref="R106:V106">
    <cfRule type="expression" dxfId="4624" priority="556">
      <formula>$D$94="- Select EU funder -"</formula>
    </cfRule>
  </conditionalFormatting>
  <conditionalFormatting sqref="V108">
    <cfRule type="expression" dxfId="4623" priority="553" stopIfTrue="1">
      <formula>$Z$261&lt;21</formula>
    </cfRule>
  </conditionalFormatting>
  <conditionalFormatting sqref="R108:V108">
    <cfRule type="expression" dxfId="4622" priority="554">
      <formula>$D$94="- Select EU funder -"</formula>
    </cfRule>
  </conditionalFormatting>
  <conditionalFormatting sqref="V110">
    <cfRule type="expression" dxfId="4621" priority="551" stopIfTrue="1">
      <formula>$Z$261&lt;21</formula>
    </cfRule>
  </conditionalFormatting>
  <conditionalFormatting sqref="R110:V110">
    <cfRule type="expression" dxfId="4620" priority="552">
      <formula>$D$94="- Select EU funder -"</formula>
    </cfRule>
  </conditionalFormatting>
  <conditionalFormatting sqref="V112">
    <cfRule type="expression" dxfId="4619" priority="549" stopIfTrue="1">
      <formula>$Z$261&lt;21</formula>
    </cfRule>
  </conditionalFormatting>
  <conditionalFormatting sqref="R112:V112">
    <cfRule type="expression" dxfId="4618" priority="550">
      <formula>$D$94="- Select EU funder -"</formula>
    </cfRule>
  </conditionalFormatting>
  <conditionalFormatting sqref="V114">
    <cfRule type="expression" dxfId="4617" priority="547" stopIfTrue="1">
      <formula>$Z$261&lt;21</formula>
    </cfRule>
  </conditionalFormatting>
  <conditionalFormatting sqref="R114:V114">
    <cfRule type="expression" dxfId="4616" priority="548">
      <formula>$D$94="- Select EU funder -"</formula>
    </cfRule>
  </conditionalFormatting>
  <conditionalFormatting sqref="V116">
    <cfRule type="expression" dxfId="4615" priority="545" stopIfTrue="1">
      <formula>$Z$261&lt;21</formula>
    </cfRule>
  </conditionalFormatting>
  <conditionalFormatting sqref="R116:V116">
    <cfRule type="expression" dxfId="4614" priority="546">
      <formula>$D$94="- Select EU funder -"</formula>
    </cfRule>
  </conditionalFormatting>
  <conditionalFormatting sqref="V118">
    <cfRule type="expression" dxfId="4613" priority="543" stopIfTrue="1">
      <formula>$Z$261&lt;21</formula>
    </cfRule>
  </conditionalFormatting>
  <conditionalFormatting sqref="R118:V118">
    <cfRule type="expression" dxfId="4612" priority="544">
      <formula>$D$94="- Select EU funder -"</formula>
    </cfRule>
  </conditionalFormatting>
  <conditionalFormatting sqref="V120">
    <cfRule type="expression" dxfId="4611" priority="541" stopIfTrue="1">
      <formula>$Z$261&lt;21</formula>
    </cfRule>
  </conditionalFormatting>
  <conditionalFormatting sqref="R120:V120">
    <cfRule type="expression" dxfId="4610" priority="542">
      <formula>$D$94="- Select EU funder -"</formula>
    </cfRule>
  </conditionalFormatting>
  <conditionalFormatting sqref="V122">
    <cfRule type="expression" dxfId="4609" priority="539" stopIfTrue="1">
      <formula>$Z$261&lt;21</formula>
    </cfRule>
  </conditionalFormatting>
  <conditionalFormatting sqref="R122:V122">
    <cfRule type="expression" dxfId="4608" priority="540">
      <formula>$D$94="- Select EU funder -"</formula>
    </cfRule>
  </conditionalFormatting>
  <conditionalFormatting sqref="V124">
    <cfRule type="expression" dxfId="4607" priority="537" stopIfTrue="1">
      <formula>$Z$261&lt;21</formula>
    </cfRule>
  </conditionalFormatting>
  <conditionalFormatting sqref="R124:V124">
    <cfRule type="expression" dxfId="4606" priority="538">
      <formula>$D$124="- Select EU funder -"</formula>
    </cfRule>
  </conditionalFormatting>
  <conditionalFormatting sqref="V126">
    <cfRule type="expression" dxfId="4605" priority="535" stopIfTrue="1">
      <formula>$Z$261&lt;21</formula>
    </cfRule>
  </conditionalFormatting>
  <conditionalFormatting sqref="R126:V126">
    <cfRule type="expression" dxfId="4604" priority="536">
      <formula>$D$124="- Select EU funder -"</formula>
    </cfRule>
  </conditionalFormatting>
  <conditionalFormatting sqref="V128">
    <cfRule type="expression" dxfId="4603" priority="533" stopIfTrue="1">
      <formula>$Z$261&lt;21</formula>
    </cfRule>
  </conditionalFormatting>
  <conditionalFormatting sqref="R128:V128">
    <cfRule type="expression" dxfId="4602" priority="534">
      <formula>$D$124="- Select EU funder -"</formula>
    </cfRule>
  </conditionalFormatting>
  <conditionalFormatting sqref="V130">
    <cfRule type="expression" dxfId="4601" priority="531" stopIfTrue="1">
      <formula>$Z$261&lt;21</formula>
    </cfRule>
  </conditionalFormatting>
  <conditionalFormatting sqref="R130:V130">
    <cfRule type="expression" dxfId="4600" priority="532">
      <formula>$D$124="- Select EU funder -"</formula>
    </cfRule>
  </conditionalFormatting>
  <conditionalFormatting sqref="V132">
    <cfRule type="expression" dxfId="4599" priority="529" stopIfTrue="1">
      <formula>$Z$261&lt;21</formula>
    </cfRule>
  </conditionalFormatting>
  <conditionalFormatting sqref="R132:V132">
    <cfRule type="expression" dxfId="4598" priority="530">
      <formula>$D$124="- Select EU funder -"</formula>
    </cfRule>
  </conditionalFormatting>
  <conditionalFormatting sqref="V134">
    <cfRule type="expression" dxfId="4597" priority="527" stopIfTrue="1">
      <formula>$Z$261&lt;21</formula>
    </cfRule>
  </conditionalFormatting>
  <conditionalFormatting sqref="R134:V134">
    <cfRule type="expression" dxfId="4596" priority="528">
      <formula>$D$124="- Select EU funder -"</formula>
    </cfRule>
  </conditionalFormatting>
  <conditionalFormatting sqref="V136">
    <cfRule type="expression" dxfId="4595" priority="525" stopIfTrue="1">
      <formula>$Z$261&lt;21</formula>
    </cfRule>
  </conditionalFormatting>
  <conditionalFormatting sqref="R136:V136">
    <cfRule type="expression" dxfId="4594" priority="526">
      <formula>$D$124="- Select EU funder -"</formula>
    </cfRule>
  </conditionalFormatting>
  <conditionalFormatting sqref="V138">
    <cfRule type="expression" dxfId="4593" priority="523" stopIfTrue="1">
      <formula>$Z$261&lt;21</formula>
    </cfRule>
  </conditionalFormatting>
  <conditionalFormatting sqref="R138:V138">
    <cfRule type="expression" dxfId="4592" priority="524">
      <formula>$D$124="- Select EU funder -"</formula>
    </cfRule>
  </conditionalFormatting>
  <conditionalFormatting sqref="V140">
    <cfRule type="expression" dxfId="4591" priority="521" stopIfTrue="1">
      <formula>$Z$261&lt;21</formula>
    </cfRule>
  </conditionalFormatting>
  <conditionalFormatting sqref="R140:V140">
    <cfRule type="expression" dxfId="4590" priority="522">
      <formula>$D$124="- Select EU funder -"</formula>
    </cfRule>
  </conditionalFormatting>
  <conditionalFormatting sqref="V142">
    <cfRule type="expression" dxfId="4589" priority="519" stopIfTrue="1">
      <formula>$Z$261&lt;21</formula>
    </cfRule>
  </conditionalFormatting>
  <conditionalFormatting sqref="R142:V142">
    <cfRule type="expression" dxfId="4588" priority="520">
      <formula>$D$124="- Select EU funder -"</formula>
    </cfRule>
  </conditionalFormatting>
  <conditionalFormatting sqref="V144">
    <cfRule type="expression" dxfId="4587" priority="517" stopIfTrue="1">
      <formula>$Z$261&lt;21</formula>
    </cfRule>
  </conditionalFormatting>
  <conditionalFormatting sqref="R144:V144">
    <cfRule type="expression" dxfId="4586" priority="518">
      <formula>$D$124="- Select EU funder -"</formula>
    </cfRule>
  </conditionalFormatting>
  <conditionalFormatting sqref="V146">
    <cfRule type="expression" dxfId="4585" priority="515" stopIfTrue="1">
      <formula>$Z$261&lt;21</formula>
    </cfRule>
  </conditionalFormatting>
  <conditionalFormatting sqref="R146:V146">
    <cfRule type="expression" dxfId="4584" priority="516">
      <formula>$D$124="- Select EU funder -"</formula>
    </cfRule>
  </conditionalFormatting>
  <conditionalFormatting sqref="V148">
    <cfRule type="expression" dxfId="4583" priority="513" stopIfTrue="1">
      <formula>$Z$261&lt;21</formula>
    </cfRule>
  </conditionalFormatting>
  <conditionalFormatting sqref="R148:V148">
    <cfRule type="expression" dxfId="4582" priority="514">
      <formula>$D$124="- Select EU funder -"</formula>
    </cfRule>
  </conditionalFormatting>
  <conditionalFormatting sqref="V150">
    <cfRule type="expression" dxfId="4581" priority="511" stopIfTrue="1">
      <formula>$Z$261&lt;21</formula>
    </cfRule>
  </conditionalFormatting>
  <conditionalFormatting sqref="R150:V150">
    <cfRule type="expression" dxfId="4580" priority="512">
      <formula>$D$124="- Select EU funder -"</formula>
    </cfRule>
  </conditionalFormatting>
  <conditionalFormatting sqref="V152">
    <cfRule type="expression" dxfId="4579" priority="509" stopIfTrue="1">
      <formula>$Z$261&lt;21</formula>
    </cfRule>
  </conditionalFormatting>
  <conditionalFormatting sqref="R152:V152">
    <cfRule type="expression" dxfId="4578" priority="510">
      <formula>$D$124="- Select EU funder -"</formula>
    </cfRule>
  </conditionalFormatting>
  <conditionalFormatting sqref="V154">
    <cfRule type="expression" dxfId="4577" priority="507" stopIfTrue="1">
      <formula>$Z$261&lt;21</formula>
    </cfRule>
  </conditionalFormatting>
  <conditionalFormatting sqref="R154:V154">
    <cfRule type="expression" dxfId="4576" priority="508">
      <formula>$D$154="- Select EU funder -"</formula>
    </cfRule>
  </conditionalFormatting>
  <conditionalFormatting sqref="V156">
    <cfRule type="expression" dxfId="4575" priority="505" stopIfTrue="1">
      <formula>$Z$261&lt;21</formula>
    </cfRule>
  </conditionalFormatting>
  <conditionalFormatting sqref="R156:V156">
    <cfRule type="expression" dxfId="4574" priority="506">
      <formula>$D$154="- Select EU funder -"</formula>
    </cfRule>
  </conditionalFormatting>
  <conditionalFormatting sqref="V158">
    <cfRule type="expression" dxfId="4573" priority="503" stopIfTrue="1">
      <formula>$Z$261&lt;21</formula>
    </cfRule>
  </conditionalFormatting>
  <conditionalFormatting sqref="R158:V158">
    <cfRule type="expression" dxfId="4572" priority="504">
      <formula>$D$154="- Select EU funder -"</formula>
    </cfRule>
  </conditionalFormatting>
  <conditionalFormatting sqref="V160">
    <cfRule type="expression" dxfId="4571" priority="501" stopIfTrue="1">
      <formula>$Z$261&lt;21</formula>
    </cfRule>
  </conditionalFormatting>
  <conditionalFormatting sqref="R160:V160">
    <cfRule type="expression" dxfId="4570" priority="502">
      <formula>$D$154="- Select EU funder -"</formula>
    </cfRule>
  </conditionalFormatting>
  <conditionalFormatting sqref="V162">
    <cfRule type="expression" dxfId="4569" priority="499" stopIfTrue="1">
      <formula>$Z$261&lt;21</formula>
    </cfRule>
  </conditionalFormatting>
  <conditionalFormatting sqref="R162:V162">
    <cfRule type="expression" dxfId="4568" priority="500">
      <formula>$D$154="- Select EU funder -"</formula>
    </cfRule>
  </conditionalFormatting>
  <conditionalFormatting sqref="V164">
    <cfRule type="expression" dxfId="4567" priority="497" stopIfTrue="1">
      <formula>$Z$261&lt;21</formula>
    </cfRule>
  </conditionalFormatting>
  <conditionalFormatting sqref="R164:V164">
    <cfRule type="expression" dxfId="4566" priority="498">
      <formula>$D$154="- Select EU funder -"</formula>
    </cfRule>
  </conditionalFormatting>
  <conditionalFormatting sqref="V166">
    <cfRule type="expression" dxfId="4565" priority="495" stopIfTrue="1">
      <formula>$Z$261&lt;21</formula>
    </cfRule>
  </conditionalFormatting>
  <conditionalFormatting sqref="R166:V166">
    <cfRule type="expression" dxfId="4564" priority="496">
      <formula>$D$154="- Select EU funder -"</formula>
    </cfRule>
  </conditionalFormatting>
  <conditionalFormatting sqref="V168">
    <cfRule type="expression" dxfId="4563" priority="493" stopIfTrue="1">
      <formula>$Z$261&lt;21</formula>
    </cfRule>
  </conditionalFormatting>
  <conditionalFormatting sqref="R168:V168">
    <cfRule type="expression" dxfId="4562" priority="494">
      <formula>$D$154="- Select EU funder -"</formula>
    </cfRule>
  </conditionalFormatting>
  <conditionalFormatting sqref="V170">
    <cfRule type="expression" dxfId="4561" priority="491" stopIfTrue="1">
      <formula>$Z$261&lt;21</formula>
    </cfRule>
  </conditionalFormatting>
  <conditionalFormatting sqref="R170:V170">
    <cfRule type="expression" dxfId="4560" priority="492">
      <formula>$D$154="- Select EU funder -"</formula>
    </cfRule>
  </conditionalFormatting>
  <conditionalFormatting sqref="V172">
    <cfRule type="expression" dxfId="4559" priority="489" stopIfTrue="1">
      <formula>$Z$261&lt;21</formula>
    </cfRule>
  </conditionalFormatting>
  <conditionalFormatting sqref="R172:V172">
    <cfRule type="expression" dxfId="4558" priority="490">
      <formula>$D$154="- Select EU funder -"</formula>
    </cfRule>
  </conditionalFormatting>
  <conditionalFormatting sqref="V174">
    <cfRule type="expression" dxfId="4557" priority="487" stopIfTrue="1">
      <formula>$Z$261&lt;21</formula>
    </cfRule>
  </conditionalFormatting>
  <conditionalFormatting sqref="R174:V174">
    <cfRule type="expression" dxfId="4556" priority="488">
      <formula>$D$154="- Select EU funder -"</formula>
    </cfRule>
  </conditionalFormatting>
  <conditionalFormatting sqref="V176">
    <cfRule type="expression" dxfId="4555" priority="485" stopIfTrue="1">
      <formula>$Z$261&lt;21</formula>
    </cfRule>
  </conditionalFormatting>
  <conditionalFormatting sqref="R176:V176">
    <cfRule type="expression" dxfId="4554" priority="486">
      <formula>$D$154="- Select EU funder -"</formula>
    </cfRule>
  </conditionalFormatting>
  <conditionalFormatting sqref="V178">
    <cfRule type="expression" dxfId="4553" priority="483" stopIfTrue="1">
      <formula>$Z$261&lt;21</formula>
    </cfRule>
  </conditionalFormatting>
  <conditionalFormatting sqref="R178:V178">
    <cfRule type="expression" dxfId="4552" priority="484">
      <formula>$D$154="- Select EU funder -"</formula>
    </cfRule>
  </conditionalFormatting>
  <conditionalFormatting sqref="V180">
    <cfRule type="expression" dxfId="4551" priority="481" stopIfTrue="1">
      <formula>$Z$261&lt;21</formula>
    </cfRule>
  </conditionalFormatting>
  <conditionalFormatting sqref="R180:V180">
    <cfRule type="expression" dxfId="4550" priority="482">
      <formula>$D$154="- Select EU funder -"</formula>
    </cfRule>
  </conditionalFormatting>
  <conditionalFormatting sqref="V182">
    <cfRule type="expression" dxfId="4549" priority="479" stopIfTrue="1">
      <formula>$Z$261&lt;21</formula>
    </cfRule>
  </conditionalFormatting>
  <conditionalFormatting sqref="R182:V182">
    <cfRule type="expression" dxfId="4548" priority="480">
      <formula>$D$154="- Select EU funder -"</formula>
    </cfRule>
  </conditionalFormatting>
  <conditionalFormatting sqref="V184">
    <cfRule type="expression" dxfId="4547" priority="477" stopIfTrue="1">
      <formula>$Z$261&lt;21</formula>
    </cfRule>
  </conditionalFormatting>
  <conditionalFormatting sqref="R184:V184">
    <cfRule type="expression" dxfId="4546" priority="478">
      <formula>$D$184="- Select EU funder -"</formula>
    </cfRule>
  </conditionalFormatting>
  <conditionalFormatting sqref="V186">
    <cfRule type="expression" dxfId="4545" priority="475" stopIfTrue="1">
      <formula>$Z$261&lt;21</formula>
    </cfRule>
  </conditionalFormatting>
  <conditionalFormatting sqref="R186:V186">
    <cfRule type="expression" dxfId="4544" priority="476">
      <formula>$D$184="- Select EU funder -"</formula>
    </cfRule>
  </conditionalFormatting>
  <conditionalFormatting sqref="V188">
    <cfRule type="expression" dxfId="4543" priority="473" stopIfTrue="1">
      <formula>$Z$261&lt;21</formula>
    </cfRule>
  </conditionalFormatting>
  <conditionalFormatting sqref="R188:V188">
    <cfRule type="expression" dxfId="4542" priority="474">
      <formula>$D$184="- Select EU funder -"</formula>
    </cfRule>
  </conditionalFormatting>
  <conditionalFormatting sqref="V190">
    <cfRule type="expression" dxfId="4541" priority="471" stopIfTrue="1">
      <formula>$Z$261&lt;21</formula>
    </cfRule>
  </conditionalFormatting>
  <conditionalFormatting sqref="R190:V190">
    <cfRule type="expression" dxfId="4540" priority="472">
      <formula>$D$184="- Select EU funder -"</formula>
    </cfRule>
  </conditionalFormatting>
  <conditionalFormatting sqref="V192">
    <cfRule type="expression" dxfId="4539" priority="469" stopIfTrue="1">
      <formula>$Z$261&lt;21</formula>
    </cfRule>
  </conditionalFormatting>
  <conditionalFormatting sqref="R192:V192">
    <cfRule type="expression" dxfId="4538" priority="470">
      <formula>$D$184="- Select EU funder -"</formula>
    </cfRule>
  </conditionalFormatting>
  <conditionalFormatting sqref="V194">
    <cfRule type="expression" dxfId="4537" priority="467" stopIfTrue="1">
      <formula>$Z$261&lt;21</formula>
    </cfRule>
  </conditionalFormatting>
  <conditionalFormatting sqref="R194:V194">
    <cfRule type="expression" dxfId="4536" priority="468">
      <formula>$D$184="- Select EU funder -"</formula>
    </cfRule>
  </conditionalFormatting>
  <conditionalFormatting sqref="V196">
    <cfRule type="expression" dxfId="4535" priority="465" stopIfTrue="1">
      <formula>$Z$261&lt;21</formula>
    </cfRule>
  </conditionalFormatting>
  <conditionalFormatting sqref="R196:V196">
    <cfRule type="expression" dxfId="4534" priority="466">
      <formula>$D$184="- Select EU funder -"</formula>
    </cfRule>
  </conditionalFormatting>
  <conditionalFormatting sqref="V198">
    <cfRule type="expression" dxfId="4533" priority="463" stopIfTrue="1">
      <formula>$Z$261&lt;21</formula>
    </cfRule>
  </conditionalFormatting>
  <conditionalFormatting sqref="R198:V198">
    <cfRule type="expression" dxfId="4532" priority="464">
      <formula>$D$184="- Select EU funder -"</formula>
    </cfRule>
  </conditionalFormatting>
  <conditionalFormatting sqref="V200">
    <cfRule type="expression" dxfId="4531" priority="461" stopIfTrue="1">
      <formula>$Z$261&lt;21</formula>
    </cfRule>
  </conditionalFormatting>
  <conditionalFormatting sqref="R200:V200">
    <cfRule type="expression" dxfId="4530" priority="462">
      <formula>$D$184="- Select EU funder -"</formula>
    </cfRule>
  </conditionalFormatting>
  <conditionalFormatting sqref="V202">
    <cfRule type="expression" dxfId="4529" priority="459" stopIfTrue="1">
      <formula>$Z$261&lt;21</formula>
    </cfRule>
  </conditionalFormatting>
  <conditionalFormatting sqref="R202:V202">
    <cfRule type="expression" dxfId="4528" priority="460">
      <formula>$D$184="- Select EU funder -"</formula>
    </cfRule>
  </conditionalFormatting>
  <conditionalFormatting sqref="V204">
    <cfRule type="expression" dxfId="4527" priority="457" stopIfTrue="1">
      <formula>$Z$261&lt;21</formula>
    </cfRule>
  </conditionalFormatting>
  <conditionalFormatting sqref="R204:V204">
    <cfRule type="expression" dxfId="4526" priority="458">
      <formula>$D$184="- Select EU funder -"</formula>
    </cfRule>
  </conditionalFormatting>
  <conditionalFormatting sqref="V206">
    <cfRule type="expression" dxfId="4525" priority="455" stopIfTrue="1">
      <formula>$Z$261&lt;21</formula>
    </cfRule>
  </conditionalFormatting>
  <conditionalFormatting sqref="R206:V206">
    <cfRule type="expression" dxfId="4524" priority="456">
      <formula>$D$184="- Select EU funder -"</formula>
    </cfRule>
  </conditionalFormatting>
  <conditionalFormatting sqref="V208">
    <cfRule type="expression" dxfId="4523" priority="453" stopIfTrue="1">
      <formula>$Z$261&lt;21</formula>
    </cfRule>
  </conditionalFormatting>
  <conditionalFormatting sqref="R208:V208">
    <cfRule type="expression" dxfId="4522" priority="454">
      <formula>$D$184="- Select EU funder -"</formula>
    </cfRule>
  </conditionalFormatting>
  <conditionalFormatting sqref="V210">
    <cfRule type="expression" dxfId="4521" priority="451" stopIfTrue="1">
      <formula>$Z$261&lt;21</formula>
    </cfRule>
  </conditionalFormatting>
  <conditionalFormatting sqref="R210:V210">
    <cfRule type="expression" dxfId="4520" priority="452">
      <formula>$D$184="- Select EU funder -"</formula>
    </cfRule>
  </conditionalFormatting>
  <conditionalFormatting sqref="V212">
    <cfRule type="expression" dxfId="4519" priority="449" stopIfTrue="1">
      <formula>$Z$261&lt;21</formula>
    </cfRule>
  </conditionalFormatting>
  <conditionalFormatting sqref="R212:V212">
    <cfRule type="expression" dxfId="4518" priority="450">
      <formula>$D$184="- Select EU funder -"</formula>
    </cfRule>
  </conditionalFormatting>
  <conditionalFormatting sqref="N94">
    <cfRule type="expression" dxfId="4517" priority="446" stopIfTrue="1">
      <formula>$D$94="- Select EU funder -"</formula>
    </cfRule>
  </conditionalFormatting>
  <conditionalFormatting sqref="N94">
    <cfRule type="notContainsBlanks" dxfId="4516" priority="447" stopIfTrue="1">
      <formula>LEN(TRIM(N94))&gt;0</formula>
    </cfRule>
  </conditionalFormatting>
  <conditionalFormatting sqref="N94">
    <cfRule type="expression" dxfId="4515" priority="448">
      <formula>$W94&gt;0</formula>
    </cfRule>
  </conditionalFormatting>
  <conditionalFormatting sqref="P94">
    <cfRule type="expression" dxfId="4514" priority="443" stopIfTrue="1">
      <formula>$D$94="- Select EU funder -"</formula>
    </cfRule>
  </conditionalFormatting>
  <conditionalFormatting sqref="P94">
    <cfRule type="containsText" dxfId="4513" priority="444" stopIfTrue="1" operator="containsText" text="WP">
      <formula>NOT(ISERROR(SEARCH("WP",P94)))</formula>
    </cfRule>
  </conditionalFormatting>
  <conditionalFormatting sqref="P94">
    <cfRule type="expression" dxfId="4512" priority="445">
      <formula>$W94&gt;0</formula>
    </cfRule>
  </conditionalFormatting>
  <conditionalFormatting sqref="N96">
    <cfRule type="expression" dxfId="4511" priority="440" stopIfTrue="1">
      <formula>$D$94="- Select EU funder -"</formula>
    </cfRule>
  </conditionalFormatting>
  <conditionalFormatting sqref="N96">
    <cfRule type="notContainsBlanks" dxfId="4510" priority="441" stopIfTrue="1">
      <formula>LEN(TRIM(N96))&gt;0</formula>
    </cfRule>
  </conditionalFormatting>
  <conditionalFormatting sqref="N96">
    <cfRule type="expression" dxfId="4509" priority="442">
      <formula>$W96&gt;0</formula>
    </cfRule>
  </conditionalFormatting>
  <conditionalFormatting sqref="P96">
    <cfRule type="expression" dxfId="4508" priority="437" stopIfTrue="1">
      <formula>$D$94="- Select EU funder -"</formula>
    </cfRule>
  </conditionalFormatting>
  <conditionalFormatting sqref="P96">
    <cfRule type="containsText" dxfId="4507" priority="438" stopIfTrue="1" operator="containsText" text="WP">
      <formula>NOT(ISERROR(SEARCH("WP",P96)))</formula>
    </cfRule>
  </conditionalFormatting>
  <conditionalFormatting sqref="P96">
    <cfRule type="expression" dxfId="4506" priority="439">
      <formula>$W96&gt;0</formula>
    </cfRule>
  </conditionalFormatting>
  <conditionalFormatting sqref="N98">
    <cfRule type="expression" dxfId="4505" priority="434" stopIfTrue="1">
      <formula>$D$94="- Select EU funder -"</formula>
    </cfRule>
  </conditionalFormatting>
  <conditionalFormatting sqref="N98">
    <cfRule type="notContainsBlanks" dxfId="4504" priority="435" stopIfTrue="1">
      <formula>LEN(TRIM(N98))&gt;0</formula>
    </cfRule>
  </conditionalFormatting>
  <conditionalFormatting sqref="N98">
    <cfRule type="expression" dxfId="4503" priority="436">
      <formula>$W98&gt;0</formula>
    </cfRule>
  </conditionalFormatting>
  <conditionalFormatting sqref="P98">
    <cfRule type="expression" dxfId="4502" priority="431" stopIfTrue="1">
      <formula>$D$94="- Select EU funder -"</formula>
    </cfRule>
  </conditionalFormatting>
  <conditionalFormatting sqref="P98">
    <cfRule type="containsText" dxfId="4501" priority="432" stopIfTrue="1" operator="containsText" text="WP">
      <formula>NOT(ISERROR(SEARCH("WP",P98)))</formula>
    </cfRule>
  </conditionalFormatting>
  <conditionalFormatting sqref="P98">
    <cfRule type="expression" dxfId="4500" priority="433">
      <formula>$W98&gt;0</formula>
    </cfRule>
  </conditionalFormatting>
  <conditionalFormatting sqref="N100">
    <cfRule type="expression" dxfId="4499" priority="428" stopIfTrue="1">
      <formula>$D$94="- Select EU funder -"</formula>
    </cfRule>
  </conditionalFormatting>
  <conditionalFormatting sqref="N100">
    <cfRule type="notContainsBlanks" dxfId="4498" priority="429" stopIfTrue="1">
      <formula>LEN(TRIM(N100))&gt;0</formula>
    </cfRule>
  </conditionalFormatting>
  <conditionalFormatting sqref="N100">
    <cfRule type="expression" dxfId="4497" priority="430">
      <formula>$W100&gt;0</formula>
    </cfRule>
  </conditionalFormatting>
  <conditionalFormatting sqref="P100">
    <cfRule type="expression" dxfId="4496" priority="425" stopIfTrue="1">
      <formula>$D$94="- Select EU funder -"</formula>
    </cfRule>
  </conditionalFormatting>
  <conditionalFormatting sqref="P100">
    <cfRule type="containsText" dxfId="4495" priority="426" stopIfTrue="1" operator="containsText" text="WP">
      <formula>NOT(ISERROR(SEARCH("WP",P100)))</formula>
    </cfRule>
  </conditionalFormatting>
  <conditionalFormatting sqref="P100">
    <cfRule type="expression" dxfId="4494" priority="427">
      <formula>$W100&gt;0</formula>
    </cfRule>
  </conditionalFormatting>
  <conditionalFormatting sqref="N102">
    <cfRule type="expression" dxfId="4493" priority="422" stopIfTrue="1">
      <formula>$D$94="- Select EU funder -"</formula>
    </cfRule>
  </conditionalFormatting>
  <conditionalFormatting sqref="N102">
    <cfRule type="notContainsBlanks" dxfId="4492" priority="423" stopIfTrue="1">
      <formula>LEN(TRIM(N102))&gt;0</formula>
    </cfRule>
  </conditionalFormatting>
  <conditionalFormatting sqref="N102">
    <cfRule type="expression" dxfId="4491" priority="424">
      <formula>$W102&gt;0</formula>
    </cfRule>
  </conditionalFormatting>
  <conditionalFormatting sqref="P102">
    <cfRule type="expression" dxfId="4490" priority="419" stopIfTrue="1">
      <formula>$D$94="- Select EU funder -"</formula>
    </cfRule>
  </conditionalFormatting>
  <conditionalFormatting sqref="P102">
    <cfRule type="containsText" dxfId="4489" priority="420" stopIfTrue="1" operator="containsText" text="WP">
      <formula>NOT(ISERROR(SEARCH("WP",P102)))</formula>
    </cfRule>
  </conditionalFormatting>
  <conditionalFormatting sqref="P102">
    <cfRule type="expression" dxfId="4488" priority="421">
      <formula>$W102&gt;0</formula>
    </cfRule>
  </conditionalFormatting>
  <conditionalFormatting sqref="N104">
    <cfRule type="expression" dxfId="4487" priority="416" stopIfTrue="1">
      <formula>$D$94="- Select EU funder -"</formula>
    </cfRule>
  </conditionalFormatting>
  <conditionalFormatting sqref="N104">
    <cfRule type="notContainsBlanks" dxfId="4486" priority="417" stopIfTrue="1">
      <formula>LEN(TRIM(N104))&gt;0</formula>
    </cfRule>
  </conditionalFormatting>
  <conditionalFormatting sqref="N104">
    <cfRule type="expression" dxfId="4485" priority="418">
      <formula>$W104&gt;0</formula>
    </cfRule>
  </conditionalFormatting>
  <conditionalFormatting sqref="P104">
    <cfRule type="expression" dxfId="4484" priority="413" stopIfTrue="1">
      <formula>$D$94="- Select EU funder -"</formula>
    </cfRule>
  </conditionalFormatting>
  <conditionalFormatting sqref="P104">
    <cfRule type="containsText" dxfId="4483" priority="414" stopIfTrue="1" operator="containsText" text="WP">
      <formula>NOT(ISERROR(SEARCH("WP",P104)))</formula>
    </cfRule>
  </conditionalFormatting>
  <conditionalFormatting sqref="P104">
    <cfRule type="expression" dxfId="4482" priority="415">
      <formula>$W104&gt;0</formula>
    </cfRule>
  </conditionalFormatting>
  <conditionalFormatting sqref="N106">
    <cfRule type="expression" dxfId="4481" priority="410" stopIfTrue="1">
      <formula>$D$94="- Select EU funder -"</formula>
    </cfRule>
  </conditionalFormatting>
  <conditionalFormatting sqref="N106">
    <cfRule type="notContainsBlanks" dxfId="4480" priority="411" stopIfTrue="1">
      <formula>LEN(TRIM(N106))&gt;0</formula>
    </cfRule>
  </conditionalFormatting>
  <conditionalFormatting sqref="N106">
    <cfRule type="expression" dxfId="4479" priority="412">
      <formula>$W106&gt;0</formula>
    </cfRule>
  </conditionalFormatting>
  <conditionalFormatting sqref="P106">
    <cfRule type="expression" dxfId="4478" priority="407" stopIfTrue="1">
      <formula>$D$94="- Select EU funder -"</formula>
    </cfRule>
  </conditionalFormatting>
  <conditionalFormatting sqref="P106">
    <cfRule type="containsText" dxfId="4477" priority="408" stopIfTrue="1" operator="containsText" text="WP">
      <formula>NOT(ISERROR(SEARCH("WP",P106)))</formula>
    </cfRule>
  </conditionalFormatting>
  <conditionalFormatting sqref="P106">
    <cfRule type="expression" dxfId="4476" priority="409">
      <formula>$W106&gt;0</formula>
    </cfRule>
  </conditionalFormatting>
  <conditionalFormatting sqref="N108">
    <cfRule type="expression" dxfId="4475" priority="404" stopIfTrue="1">
      <formula>$D$94="- Select EU funder -"</formula>
    </cfRule>
  </conditionalFormatting>
  <conditionalFormatting sqref="N108">
    <cfRule type="notContainsBlanks" dxfId="4474" priority="405" stopIfTrue="1">
      <formula>LEN(TRIM(N108))&gt;0</formula>
    </cfRule>
  </conditionalFormatting>
  <conditionalFormatting sqref="N108">
    <cfRule type="expression" dxfId="4473" priority="406">
      <formula>$W108&gt;0</formula>
    </cfRule>
  </conditionalFormatting>
  <conditionalFormatting sqref="P108">
    <cfRule type="expression" dxfId="4472" priority="401" stopIfTrue="1">
      <formula>$D$94="- Select EU funder -"</formula>
    </cfRule>
  </conditionalFormatting>
  <conditionalFormatting sqref="P108">
    <cfRule type="containsText" dxfId="4471" priority="402" stopIfTrue="1" operator="containsText" text="WP">
      <formula>NOT(ISERROR(SEARCH("WP",P108)))</formula>
    </cfRule>
  </conditionalFormatting>
  <conditionalFormatting sqref="P108">
    <cfRule type="expression" dxfId="4470" priority="403">
      <formula>$W108&gt;0</formula>
    </cfRule>
  </conditionalFormatting>
  <conditionalFormatting sqref="N110">
    <cfRule type="expression" dxfId="4469" priority="398" stopIfTrue="1">
      <formula>$D$94="- Select EU funder -"</formula>
    </cfRule>
  </conditionalFormatting>
  <conditionalFormatting sqref="N110">
    <cfRule type="notContainsBlanks" dxfId="4468" priority="399" stopIfTrue="1">
      <formula>LEN(TRIM(N110))&gt;0</formula>
    </cfRule>
  </conditionalFormatting>
  <conditionalFormatting sqref="N110">
    <cfRule type="expression" dxfId="4467" priority="400">
      <formula>$W110&gt;0</formula>
    </cfRule>
  </conditionalFormatting>
  <conditionalFormatting sqref="P110">
    <cfRule type="expression" dxfId="4466" priority="395" stopIfTrue="1">
      <formula>$D$94="- Select EU funder -"</formula>
    </cfRule>
  </conditionalFormatting>
  <conditionalFormatting sqref="P110">
    <cfRule type="containsText" dxfId="4465" priority="396" stopIfTrue="1" operator="containsText" text="WP">
      <formula>NOT(ISERROR(SEARCH("WP",P110)))</formula>
    </cfRule>
  </conditionalFormatting>
  <conditionalFormatting sqref="P110">
    <cfRule type="expression" dxfId="4464" priority="397">
      <formula>$W110&gt;0</formula>
    </cfRule>
  </conditionalFormatting>
  <conditionalFormatting sqref="N112">
    <cfRule type="expression" dxfId="4463" priority="392" stopIfTrue="1">
      <formula>$D$94="- Select EU funder -"</formula>
    </cfRule>
  </conditionalFormatting>
  <conditionalFormatting sqref="N112">
    <cfRule type="notContainsBlanks" dxfId="4462" priority="393" stopIfTrue="1">
      <formula>LEN(TRIM(N112))&gt;0</formula>
    </cfRule>
  </conditionalFormatting>
  <conditionalFormatting sqref="N112">
    <cfRule type="expression" dxfId="4461" priority="394">
      <formula>$W112&gt;0</formula>
    </cfRule>
  </conditionalFormatting>
  <conditionalFormatting sqref="P112">
    <cfRule type="expression" dxfId="4460" priority="389" stopIfTrue="1">
      <formula>$D$94="- Select EU funder -"</formula>
    </cfRule>
  </conditionalFormatting>
  <conditionalFormatting sqref="P112">
    <cfRule type="containsText" dxfId="4459" priority="390" stopIfTrue="1" operator="containsText" text="WP">
      <formula>NOT(ISERROR(SEARCH("WP",P112)))</formula>
    </cfRule>
  </conditionalFormatting>
  <conditionalFormatting sqref="P112">
    <cfRule type="expression" dxfId="4458" priority="391">
      <formula>$W112&gt;0</formula>
    </cfRule>
  </conditionalFormatting>
  <conditionalFormatting sqref="N114">
    <cfRule type="expression" dxfId="4457" priority="386" stopIfTrue="1">
      <formula>$D$94="- Select EU funder -"</formula>
    </cfRule>
  </conditionalFormatting>
  <conditionalFormatting sqref="N114">
    <cfRule type="notContainsBlanks" dxfId="4456" priority="387" stopIfTrue="1">
      <formula>LEN(TRIM(N114))&gt;0</formula>
    </cfRule>
  </conditionalFormatting>
  <conditionalFormatting sqref="N114">
    <cfRule type="expression" dxfId="4455" priority="388">
      <formula>$W114&gt;0</formula>
    </cfRule>
  </conditionalFormatting>
  <conditionalFormatting sqref="P114">
    <cfRule type="expression" dxfId="4454" priority="383" stopIfTrue="1">
      <formula>$D$94="- Select EU funder -"</formula>
    </cfRule>
  </conditionalFormatting>
  <conditionalFormatting sqref="P114">
    <cfRule type="containsText" dxfId="4453" priority="384" stopIfTrue="1" operator="containsText" text="WP">
      <formula>NOT(ISERROR(SEARCH("WP",P114)))</formula>
    </cfRule>
  </conditionalFormatting>
  <conditionalFormatting sqref="P114">
    <cfRule type="expression" dxfId="4452" priority="385">
      <formula>$W114&gt;0</formula>
    </cfRule>
  </conditionalFormatting>
  <conditionalFormatting sqref="N116">
    <cfRule type="expression" dxfId="4451" priority="380" stopIfTrue="1">
      <formula>$D$94="- Select EU funder -"</formula>
    </cfRule>
  </conditionalFormatting>
  <conditionalFormatting sqref="N116">
    <cfRule type="notContainsBlanks" dxfId="4450" priority="381" stopIfTrue="1">
      <formula>LEN(TRIM(N116))&gt;0</formula>
    </cfRule>
  </conditionalFormatting>
  <conditionalFormatting sqref="N116">
    <cfRule type="expression" dxfId="4449" priority="382">
      <formula>$W116&gt;0</formula>
    </cfRule>
  </conditionalFormatting>
  <conditionalFormatting sqref="P116">
    <cfRule type="expression" dxfId="4448" priority="377" stopIfTrue="1">
      <formula>$D$94="- Select EU funder -"</formula>
    </cfRule>
  </conditionalFormatting>
  <conditionalFormatting sqref="P116">
    <cfRule type="containsText" dxfId="4447" priority="378" stopIfTrue="1" operator="containsText" text="WP">
      <formula>NOT(ISERROR(SEARCH("WP",P116)))</formula>
    </cfRule>
  </conditionalFormatting>
  <conditionalFormatting sqref="P116">
    <cfRule type="expression" dxfId="4446" priority="379">
      <formula>$W116&gt;0</formula>
    </cfRule>
  </conditionalFormatting>
  <conditionalFormatting sqref="N118">
    <cfRule type="expression" dxfId="4445" priority="374" stopIfTrue="1">
      <formula>$D$94="- Select EU funder -"</formula>
    </cfRule>
  </conditionalFormatting>
  <conditionalFormatting sqref="N118">
    <cfRule type="notContainsBlanks" dxfId="4444" priority="375" stopIfTrue="1">
      <formula>LEN(TRIM(N118))&gt;0</formula>
    </cfRule>
  </conditionalFormatting>
  <conditionalFormatting sqref="N118">
    <cfRule type="expression" dxfId="4443" priority="376">
      <formula>$W118&gt;0</formula>
    </cfRule>
  </conditionalFormatting>
  <conditionalFormatting sqref="P118">
    <cfRule type="expression" dxfId="4442" priority="371" stopIfTrue="1">
      <formula>$D$94="- Select EU funder -"</formula>
    </cfRule>
  </conditionalFormatting>
  <conditionalFormatting sqref="P118">
    <cfRule type="containsText" dxfId="4441" priority="372" stopIfTrue="1" operator="containsText" text="WP">
      <formula>NOT(ISERROR(SEARCH("WP",P118)))</formula>
    </cfRule>
  </conditionalFormatting>
  <conditionalFormatting sqref="P118">
    <cfRule type="expression" dxfId="4440" priority="373">
      <formula>$W118&gt;0</formula>
    </cfRule>
  </conditionalFormatting>
  <conditionalFormatting sqref="N120">
    <cfRule type="expression" dxfId="4439" priority="368" stopIfTrue="1">
      <formula>$D$94="- Select EU funder -"</formula>
    </cfRule>
  </conditionalFormatting>
  <conditionalFormatting sqref="N120">
    <cfRule type="notContainsBlanks" dxfId="4438" priority="369" stopIfTrue="1">
      <formula>LEN(TRIM(N120))&gt;0</formula>
    </cfRule>
  </conditionalFormatting>
  <conditionalFormatting sqref="N120">
    <cfRule type="expression" dxfId="4437" priority="370">
      <formula>$W120&gt;0</formula>
    </cfRule>
  </conditionalFormatting>
  <conditionalFormatting sqref="P120">
    <cfRule type="expression" dxfId="4436" priority="365" stopIfTrue="1">
      <formula>$D$94="- Select EU funder -"</formula>
    </cfRule>
  </conditionalFormatting>
  <conditionalFormatting sqref="P120">
    <cfRule type="containsText" dxfId="4435" priority="366" stopIfTrue="1" operator="containsText" text="WP">
      <formula>NOT(ISERROR(SEARCH("WP",P120)))</formula>
    </cfRule>
  </conditionalFormatting>
  <conditionalFormatting sqref="P120">
    <cfRule type="expression" dxfId="4434" priority="367">
      <formula>$W120&gt;0</formula>
    </cfRule>
  </conditionalFormatting>
  <conditionalFormatting sqref="N122">
    <cfRule type="expression" dxfId="4433" priority="362" stopIfTrue="1">
      <formula>$D$94="- Select EU funder -"</formula>
    </cfRule>
  </conditionalFormatting>
  <conditionalFormatting sqref="N122">
    <cfRule type="notContainsBlanks" dxfId="4432" priority="363" stopIfTrue="1">
      <formula>LEN(TRIM(N122))&gt;0</formula>
    </cfRule>
  </conditionalFormatting>
  <conditionalFormatting sqref="N122">
    <cfRule type="expression" dxfId="4431" priority="364">
      <formula>$W122&gt;0</formula>
    </cfRule>
  </conditionalFormatting>
  <conditionalFormatting sqref="P122">
    <cfRule type="expression" dxfId="4430" priority="359" stopIfTrue="1">
      <formula>$D$94="- Select EU funder -"</formula>
    </cfRule>
  </conditionalFormatting>
  <conditionalFormatting sqref="P122">
    <cfRule type="containsText" dxfId="4429" priority="360" stopIfTrue="1" operator="containsText" text="WP">
      <formula>NOT(ISERROR(SEARCH("WP",P122)))</formula>
    </cfRule>
  </conditionalFormatting>
  <conditionalFormatting sqref="P122">
    <cfRule type="expression" dxfId="4428" priority="361">
      <formula>$W122&gt;0</formula>
    </cfRule>
  </conditionalFormatting>
  <conditionalFormatting sqref="N124">
    <cfRule type="expression" dxfId="4427" priority="356" stopIfTrue="1">
      <formula>$D$124="- Select EU funder -"</formula>
    </cfRule>
  </conditionalFormatting>
  <conditionalFormatting sqref="N124">
    <cfRule type="notContainsBlanks" dxfId="4426" priority="357" stopIfTrue="1">
      <formula>LEN(TRIM(N124))&gt;0</formula>
    </cfRule>
  </conditionalFormatting>
  <conditionalFormatting sqref="N124">
    <cfRule type="expression" dxfId="4425" priority="358">
      <formula>$W124&gt;0</formula>
    </cfRule>
  </conditionalFormatting>
  <conditionalFormatting sqref="P124">
    <cfRule type="expression" dxfId="4424" priority="353" stopIfTrue="1">
      <formula>$D$124="- Select EU funder -"</formula>
    </cfRule>
  </conditionalFormatting>
  <conditionalFormatting sqref="P124">
    <cfRule type="containsText" dxfId="4423" priority="354" stopIfTrue="1" operator="containsText" text="WP">
      <formula>NOT(ISERROR(SEARCH("WP",P124)))</formula>
    </cfRule>
  </conditionalFormatting>
  <conditionalFormatting sqref="P124">
    <cfRule type="expression" dxfId="4422" priority="355">
      <formula>$W124&gt;0</formula>
    </cfRule>
  </conditionalFormatting>
  <conditionalFormatting sqref="N126">
    <cfRule type="expression" dxfId="4421" priority="350" stopIfTrue="1">
      <formula>$D$124="- Select EU funder -"</formula>
    </cfRule>
  </conditionalFormatting>
  <conditionalFormatting sqref="N126">
    <cfRule type="notContainsBlanks" dxfId="4420" priority="351" stopIfTrue="1">
      <formula>LEN(TRIM(N126))&gt;0</formula>
    </cfRule>
  </conditionalFormatting>
  <conditionalFormatting sqref="N126">
    <cfRule type="expression" dxfId="4419" priority="352">
      <formula>$W126&gt;0</formula>
    </cfRule>
  </conditionalFormatting>
  <conditionalFormatting sqref="P126">
    <cfRule type="expression" dxfId="4418" priority="347" stopIfTrue="1">
      <formula>$D$124="- Select EU funder -"</formula>
    </cfRule>
  </conditionalFormatting>
  <conditionalFormatting sqref="P126">
    <cfRule type="containsText" dxfId="4417" priority="348" stopIfTrue="1" operator="containsText" text="WP">
      <formula>NOT(ISERROR(SEARCH("WP",P126)))</formula>
    </cfRule>
  </conditionalFormatting>
  <conditionalFormatting sqref="P126">
    <cfRule type="expression" dxfId="4416" priority="349">
      <formula>$W126&gt;0</formula>
    </cfRule>
  </conditionalFormatting>
  <conditionalFormatting sqref="N128">
    <cfRule type="expression" dxfId="4415" priority="344" stopIfTrue="1">
      <formula>$D$124="- Select EU funder -"</formula>
    </cfRule>
  </conditionalFormatting>
  <conditionalFormatting sqref="N128">
    <cfRule type="notContainsBlanks" dxfId="4414" priority="345" stopIfTrue="1">
      <formula>LEN(TRIM(N128))&gt;0</formula>
    </cfRule>
  </conditionalFormatting>
  <conditionalFormatting sqref="N128">
    <cfRule type="expression" dxfId="4413" priority="346">
      <formula>$W128&gt;0</formula>
    </cfRule>
  </conditionalFormatting>
  <conditionalFormatting sqref="P128">
    <cfRule type="expression" dxfId="4412" priority="341" stopIfTrue="1">
      <formula>$D$124="- Select EU funder -"</formula>
    </cfRule>
  </conditionalFormatting>
  <conditionalFormatting sqref="P128">
    <cfRule type="containsText" dxfId="4411" priority="342" stopIfTrue="1" operator="containsText" text="WP">
      <formula>NOT(ISERROR(SEARCH("WP",P128)))</formula>
    </cfRule>
  </conditionalFormatting>
  <conditionalFormatting sqref="P128">
    <cfRule type="expression" dxfId="4410" priority="343">
      <formula>$W128&gt;0</formula>
    </cfRule>
  </conditionalFormatting>
  <conditionalFormatting sqref="N130">
    <cfRule type="expression" dxfId="4409" priority="338" stopIfTrue="1">
      <formula>$D$124="- Select EU funder -"</formula>
    </cfRule>
  </conditionalFormatting>
  <conditionalFormatting sqref="N130">
    <cfRule type="notContainsBlanks" dxfId="4408" priority="339" stopIfTrue="1">
      <formula>LEN(TRIM(N130))&gt;0</formula>
    </cfRule>
  </conditionalFormatting>
  <conditionalFormatting sqref="N130">
    <cfRule type="expression" dxfId="4407" priority="340">
      <formula>$W130&gt;0</formula>
    </cfRule>
  </conditionalFormatting>
  <conditionalFormatting sqref="P130">
    <cfRule type="expression" dxfId="4406" priority="335" stopIfTrue="1">
      <formula>$D$124="- Select EU funder -"</formula>
    </cfRule>
  </conditionalFormatting>
  <conditionalFormatting sqref="P130">
    <cfRule type="containsText" dxfId="4405" priority="336" stopIfTrue="1" operator="containsText" text="WP">
      <formula>NOT(ISERROR(SEARCH("WP",P130)))</formula>
    </cfRule>
  </conditionalFormatting>
  <conditionalFormatting sqref="P130">
    <cfRule type="expression" dxfId="4404" priority="337">
      <formula>$W130&gt;0</formula>
    </cfRule>
  </conditionalFormatting>
  <conditionalFormatting sqref="N132">
    <cfRule type="expression" dxfId="4403" priority="332" stopIfTrue="1">
      <formula>$D$124="- Select EU funder -"</formula>
    </cfRule>
  </conditionalFormatting>
  <conditionalFormatting sqref="N132">
    <cfRule type="notContainsBlanks" dxfId="4402" priority="333" stopIfTrue="1">
      <formula>LEN(TRIM(N132))&gt;0</formula>
    </cfRule>
  </conditionalFormatting>
  <conditionalFormatting sqref="N132">
    <cfRule type="expression" dxfId="4401" priority="334">
      <formula>$W132&gt;0</formula>
    </cfRule>
  </conditionalFormatting>
  <conditionalFormatting sqref="P132">
    <cfRule type="expression" dxfId="4400" priority="329" stopIfTrue="1">
      <formula>$D$124="- Select EU funder -"</formula>
    </cfRule>
  </conditionalFormatting>
  <conditionalFormatting sqref="P132">
    <cfRule type="containsText" dxfId="4399" priority="330" stopIfTrue="1" operator="containsText" text="WP">
      <formula>NOT(ISERROR(SEARCH("WP",P132)))</formula>
    </cfRule>
  </conditionalFormatting>
  <conditionalFormatting sqref="P132">
    <cfRule type="expression" dxfId="4398" priority="331">
      <formula>$W132&gt;0</formula>
    </cfRule>
  </conditionalFormatting>
  <conditionalFormatting sqref="N134">
    <cfRule type="expression" dxfId="4397" priority="326" stopIfTrue="1">
      <formula>$D$124="- Select EU funder -"</formula>
    </cfRule>
  </conditionalFormatting>
  <conditionalFormatting sqref="N134">
    <cfRule type="notContainsBlanks" dxfId="4396" priority="327" stopIfTrue="1">
      <formula>LEN(TRIM(N134))&gt;0</formula>
    </cfRule>
  </conditionalFormatting>
  <conditionalFormatting sqref="N134">
    <cfRule type="expression" dxfId="4395" priority="328">
      <formula>$W134&gt;0</formula>
    </cfRule>
  </conditionalFormatting>
  <conditionalFormatting sqref="P134">
    <cfRule type="expression" dxfId="4394" priority="323" stopIfTrue="1">
      <formula>$D$124="- Select EU funder -"</formula>
    </cfRule>
  </conditionalFormatting>
  <conditionalFormatting sqref="P134">
    <cfRule type="containsText" dxfId="4393" priority="324" stopIfTrue="1" operator="containsText" text="WP">
      <formula>NOT(ISERROR(SEARCH("WP",P134)))</formula>
    </cfRule>
  </conditionalFormatting>
  <conditionalFormatting sqref="P134">
    <cfRule type="expression" dxfId="4392" priority="325">
      <formula>$W134&gt;0</formula>
    </cfRule>
  </conditionalFormatting>
  <conditionalFormatting sqref="N136">
    <cfRule type="expression" dxfId="4391" priority="320" stopIfTrue="1">
      <formula>$D$124="- Select EU funder -"</formula>
    </cfRule>
  </conditionalFormatting>
  <conditionalFormatting sqref="N136">
    <cfRule type="notContainsBlanks" dxfId="4390" priority="321" stopIfTrue="1">
      <formula>LEN(TRIM(N136))&gt;0</formula>
    </cfRule>
  </conditionalFormatting>
  <conditionalFormatting sqref="N136">
    <cfRule type="expression" dxfId="4389" priority="322">
      <formula>$W136&gt;0</formula>
    </cfRule>
  </conditionalFormatting>
  <conditionalFormatting sqref="P136">
    <cfRule type="expression" dxfId="4388" priority="317" stopIfTrue="1">
      <formula>$D$124="- Select EU funder -"</formula>
    </cfRule>
  </conditionalFormatting>
  <conditionalFormatting sqref="P136">
    <cfRule type="containsText" dxfId="4387" priority="318" stopIfTrue="1" operator="containsText" text="WP">
      <formula>NOT(ISERROR(SEARCH("WP",P136)))</formula>
    </cfRule>
  </conditionalFormatting>
  <conditionalFormatting sqref="P136">
    <cfRule type="expression" dxfId="4386" priority="319">
      <formula>$W136&gt;0</formula>
    </cfRule>
  </conditionalFormatting>
  <conditionalFormatting sqref="N138">
    <cfRule type="expression" dxfId="4385" priority="314" stopIfTrue="1">
      <formula>$D$124="- Select EU funder -"</formula>
    </cfRule>
  </conditionalFormatting>
  <conditionalFormatting sqref="N138">
    <cfRule type="notContainsBlanks" dxfId="4384" priority="315" stopIfTrue="1">
      <formula>LEN(TRIM(N138))&gt;0</formula>
    </cfRule>
  </conditionalFormatting>
  <conditionalFormatting sqref="N138">
    <cfRule type="expression" dxfId="4383" priority="316">
      <formula>$W138&gt;0</formula>
    </cfRule>
  </conditionalFormatting>
  <conditionalFormatting sqref="P138">
    <cfRule type="expression" dxfId="4382" priority="311" stopIfTrue="1">
      <formula>$D$124="- Select EU funder -"</formula>
    </cfRule>
  </conditionalFormatting>
  <conditionalFormatting sqref="P138">
    <cfRule type="containsText" dxfId="4381" priority="312" stopIfTrue="1" operator="containsText" text="WP">
      <formula>NOT(ISERROR(SEARCH("WP",P138)))</formula>
    </cfRule>
  </conditionalFormatting>
  <conditionalFormatting sqref="P138">
    <cfRule type="expression" dxfId="4380" priority="313">
      <formula>$W138&gt;0</formula>
    </cfRule>
  </conditionalFormatting>
  <conditionalFormatting sqref="N140">
    <cfRule type="expression" dxfId="4379" priority="308" stopIfTrue="1">
      <formula>$D$124="- Select EU funder -"</formula>
    </cfRule>
  </conditionalFormatting>
  <conditionalFormatting sqref="N140">
    <cfRule type="notContainsBlanks" dxfId="4378" priority="309" stopIfTrue="1">
      <formula>LEN(TRIM(N140))&gt;0</formula>
    </cfRule>
  </conditionalFormatting>
  <conditionalFormatting sqref="N140">
    <cfRule type="expression" dxfId="4377" priority="310">
      <formula>$W140&gt;0</formula>
    </cfRule>
  </conditionalFormatting>
  <conditionalFormatting sqref="P140">
    <cfRule type="expression" dxfId="4376" priority="305" stopIfTrue="1">
      <formula>$D$124="- Select EU funder -"</formula>
    </cfRule>
  </conditionalFormatting>
  <conditionalFormatting sqref="P140">
    <cfRule type="containsText" dxfId="4375" priority="306" stopIfTrue="1" operator="containsText" text="WP">
      <formula>NOT(ISERROR(SEARCH("WP",P140)))</formula>
    </cfRule>
  </conditionalFormatting>
  <conditionalFormatting sqref="P140">
    <cfRule type="expression" dxfId="4374" priority="307">
      <formula>$W140&gt;0</formula>
    </cfRule>
  </conditionalFormatting>
  <conditionalFormatting sqref="N142">
    <cfRule type="expression" dxfId="4373" priority="302" stopIfTrue="1">
      <formula>$D$124="- Select EU funder -"</formula>
    </cfRule>
  </conditionalFormatting>
  <conditionalFormatting sqref="N142">
    <cfRule type="notContainsBlanks" dxfId="4372" priority="303" stopIfTrue="1">
      <formula>LEN(TRIM(N142))&gt;0</formula>
    </cfRule>
  </conditionalFormatting>
  <conditionalFormatting sqref="N142">
    <cfRule type="expression" dxfId="4371" priority="304">
      <formula>$W142&gt;0</formula>
    </cfRule>
  </conditionalFormatting>
  <conditionalFormatting sqref="P142">
    <cfRule type="expression" dxfId="4370" priority="299" stopIfTrue="1">
      <formula>$D$124="- Select EU funder -"</formula>
    </cfRule>
  </conditionalFormatting>
  <conditionalFormatting sqref="P142">
    <cfRule type="containsText" dxfId="4369" priority="300" stopIfTrue="1" operator="containsText" text="WP">
      <formula>NOT(ISERROR(SEARCH("WP",P142)))</formula>
    </cfRule>
  </conditionalFormatting>
  <conditionalFormatting sqref="P142">
    <cfRule type="expression" dxfId="4368" priority="301">
      <formula>$W142&gt;0</formula>
    </cfRule>
  </conditionalFormatting>
  <conditionalFormatting sqref="N144">
    <cfRule type="expression" dxfId="4367" priority="296" stopIfTrue="1">
      <formula>$D$124="- Select EU funder -"</formula>
    </cfRule>
  </conditionalFormatting>
  <conditionalFormatting sqref="N144">
    <cfRule type="notContainsBlanks" dxfId="4366" priority="297" stopIfTrue="1">
      <formula>LEN(TRIM(N144))&gt;0</formula>
    </cfRule>
  </conditionalFormatting>
  <conditionalFormatting sqref="N144">
    <cfRule type="expression" dxfId="4365" priority="298">
      <formula>$W144&gt;0</formula>
    </cfRule>
  </conditionalFormatting>
  <conditionalFormatting sqref="P144">
    <cfRule type="expression" dxfId="4364" priority="293" stopIfTrue="1">
      <formula>$D$124="- Select EU funder -"</formula>
    </cfRule>
  </conditionalFormatting>
  <conditionalFormatting sqref="P144">
    <cfRule type="containsText" dxfId="4363" priority="294" stopIfTrue="1" operator="containsText" text="WP">
      <formula>NOT(ISERROR(SEARCH("WP",P144)))</formula>
    </cfRule>
  </conditionalFormatting>
  <conditionalFormatting sqref="P144">
    <cfRule type="expression" dxfId="4362" priority="295">
      <formula>$W144&gt;0</formula>
    </cfRule>
  </conditionalFormatting>
  <conditionalFormatting sqref="N146">
    <cfRule type="expression" dxfId="4361" priority="290" stopIfTrue="1">
      <formula>$D$124="- Select EU funder -"</formula>
    </cfRule>
  </conditionalFormatting>
  <conditionalFormatting sqref="N146">
    <cfRule type="notContainsBlanks" dxfId="4360" priority="291" stopIfTrue="1">
      <formula>LEN(TRIM(N146))&gt;0</formula>
    </cfRule>
  </conditionalFormatting>
  <conditionalFormatting sqref="N146">
    <cfRule type="expression" dxfId="4359" priority="292">
      <formula>$W146&gt;0</formula>
    </cfRule>
  </conditionalFormatting>
  <conditionalFormatting sqref="P146">
    <cfRule type="expression" dxfId="4358" priority="287" stopIfTrue="1">
      <formula>$D$124="- Select EU funder -"</formula>
    </cfRule>
  </conditionalFormatting>
  <conditionalFormatting sqref="P146">
    <cfRule type="containsText" dxfId="4357" priority="288" stopIfTrue="1" operator="containsText" text="WP">
      <formula>NOT(ISERROR(SEARCH("WP",P146)))</formula>
    </cfRule>
  </conditionalFormatting>
  <conditionalFormatting sqref="P146">
    <cfRule type="expression" dxfId="4356" priority="289">
      <formula>$W146&gt;0</formula>
    </cfRule>
  </conditionalFormatting>
  <conditionalFormatting sqref="N148">
    <cfRule type="expression" dxfId="4355" priority="284" stopIfTrue="1">
      <formula>$D$124="- Select EU funder -"</formula>
    </cfRule>
  </conditionalFormatting>
  <conditionalFormatting sqref="N148">
    <cfRule type="notContainsBlanks" dxfId="4354" priority="285" stopIfTrue="1">
      <formula>LEN(TRIM(N148))&gt;0</formula>
    </cfRule>
  </conditionalFormatting>
  <conditionalFormatting sqref="N148">
    <cfRule type="expression" dxfId="4353" priority="286">
      <formula>$W148&gt;0</formula>
    </cfRule>
  </conditionalFormatting>
  <conditionalFormatting sqref="P148">
    <cfRule type="expression" dxfId="4352" priority="281" stopIfTrue="1">
      <formula>$D$124="- Select EU funder -"</formula>
    </cfRule>
  </conditionalFormatting>
  <conditionalFormatting sqref="P148">
    <cfRule type="containsText" dxfId="4351" priority="282" stopIfTrue="1" operator="containsText" text="WP">
      <formula>NOT(ISERROR(SEARCH("WP",P148)))</formula>
    </cfRule>
  </conditionalFormatting>
  <conditionalFormatting sqref="P148">
    <cfRule type="expression" dxfId="4350" priority="283">
      <formula>$W148&gt;0</formula>
    </cfRule>
  </conditionalFormatting>
  <conditionalFormatting sqref="N150">
    <cfRule type="expression" dxfId="4349" priority="278" stopIfTrue="1">
      <formula>$D$124="- Select EU funder -"</formula>
    </cfRule>
  </conditionalFormatting>
  <conditionalFormatting sqref="N150">
    <cfRule type="notContainsBlanks" dxfId="4348" priority="279" stopIfTrue="1">
      <formula>LEN(TRIM(N150))&gt;0</formula>
    </cfRule>
  </conditionalFormatting>
  <conditionalFormatting sqref="N150">
    <cfRule type="expression" dxfId="4347" priority="280">
      <formula>$W150&gt;0</formula>
    </cfRule>
  </conditionalFormatting>
  <conditionalFormatting sqref="P150">
    <cfRule type="expression" dxfId="4346" priority="275" stopIfTrue="1">
      <formula>$D$124="- Select EU funder -"</formula>
    </cfRule>
  </conditionalFormatting>
  <conditionalFormatting sqref="P150">
    <cfRule type="containsText" dxfId="4345" priority="276" stopIfTrue="1" operator="containsText" text="WP">
      <formula>NOT(ISERROR(SEARCH("WP",P150)))</formula>
    </cfRule>
  </conditionalFormatting>
  <conditionalFormatting sqref="P150">
    <cfRule type="expression" dxfId="4344" priority="277">
      <formula>$W150&gt;0</formula>
    </cfRule>
  </conditionalFormatting>
  <conditionalFormatting sqref="N152">
    <cfRule type="expression" dxfId="4343" priority="272" stopIfTrue="1">
      <formula>$D$124="- Select EU funder -"</formula>
    </cfRule>
  </conditionalFormatting>
  <conditionalFormatting sqref="N152">
    <cfRule type="notContainsBlanks" dxfId="4342" priority="273" stopIfTrue="1">
      <formula>LEN(TRIM(N152))&gt;0</formula>
    </cfRule>
  </conditionalFormatting>
  <conditionalFormatting sqref="N152">
    <cfRule type="expression" dxfId="4341" priority="274">
      <formula>$W152&gt;0</formula>
    </cfRule>
  </conditionalFormatting>
  <conditionalFormatting sqref="P152">
    <cfRule type="expression" dxfId="4340" priority="269" stopIfTrue="1">
      <formula>$D$124="- Select EU funder -"</formula>
    </cfRule>
  </conditionalFormatting>
  <conditionalFormatting sqref="P152">
    <cfRule type="containsText" dxfId="4339" priority="270" stopIfTrue="1" operator="containsText" text="WP">
      <formula>NOT(ISERROR(SEARCH("WP",P152)))</formula>
    </cfRule>
  </conditionalFormatting>
  <conditionalFormatting sqref="P152">
    <cfRule type="expression" dxfId="4338" priority="271">
      <formula>$W152&gt;0</formula>
    </cfRule>
  </conditionalFormatting>
  <conditionalFormatting sqref="N154">
    <cfRule type="expression" dxfId="4337" priority="266" stopIfTrue="1">
      <formula>$D$154="- Select EU funder -"</formula>
    </cfRule>
  </conditionalFormatting>
  <conditionalFormatting sqref="N154">
    <cfRule type="notContainsBlanks" dxfId="4336" priority="267" stopIfTrue="1">
      <formula>LEN(TRIM(N154))&gt;0</formula>
    </cfRule>
  </conditionalFormatting>
  <conditionalFormatting sqref="N154">
    <cfRule type="expression" dxfId="4335" priority="268">
      <formula>$W154&gt;0</formula>
    </cfRule>
  </conditionalFormatting>
  <conditionalFormatting sqref="P154">
    <cfRule type="expression" dxfId="4334" priority="263" stopIfTrue="1">
      <formula>$D$154="- Select EU funder -"</formula>
    </cfRule>
  </conditionalFormatting>
  <conditionalFormatting sqref="P154">
    <cfRule type="containsText" dxfId="4333" priority="264" stopIfTrue="1" operator="containsText" text="WP">
      <formula>NOT(ISERROR(SEARCH("WP",P154)))</formula>
    </cfRule>
  </conditionalFormatting>
  <conditionalFormatting sqref="P154">
    <cfRule type="expression" dxfId="4332" priority="265">
      <formula>$W154&gt;0</formula>
    </cfRule>
  </conditionalFormatting>
  <conditionalFormatting sqref="N156">
    <cfRule type="expression" dxfId="4331" priority="260" stopIfTrue="1">
      <formula>$D$154="- Select EU funder -"</formula>
    </cfRule>
  </conditionalFormatting>
  <conditionalFormatting sqref="N156">
    <cfRule type="notContainsBlanks" dxfId="4330" priority="261" stopIfTrue="1">
      <formula>LEN(TRIM(N156))&gt;0</formula>
    </cfRule>
  </conditionalFormatting>
  <conditionalFormatting sqref="N156">
    <cfRule type="expression" dxfId="4329" priority="262">
      <formula>$W156&gt;0</formula>
    </cfRule>
  </conditionalFormatting>
  <conditionalFormatting sqref="P156">
    <cfRule type="expression" dxfId="4328" priority="257" stopIfTrue="1">
      <formula>$D$154="- Select EU funder -"</formula>
    </cfRule>
  </conditionalFormatting>
  <conditionalFormatting sqref="P156">
    <cfRule type="containsText" dxfId="4327" priority="258" stopIfTrue="1" operator="containsText" text="WP">
      <formula>NOT(ISERROR(SEARCH("WP",P156)))</formula>
    </cfRule>
  </conditionalFormatting>
  <conditionalFormatting sqref="P156">
    <cfRule type="expression" dxfId="4326" priority="259">
      <formula>$W156&gt;0</formula>
    </cfRule>
  </conditionalFormatting>
  <conditionalFormatting sqref="N158">
    <cfRule type="expression" dxfId="4325" priority="254" stopIfTrue="1">
      <formula>$D$154="- Select EU funder -"</formula>
    </cfRule>
  </conditionalFormatting>
  <conditionalFormatting sqref="N158">
    <cfRule type="notContainsBlanks" dxfId="4324" priority="255" stopIfTrue="1">
      <formula>LEN(TRIM(N158))&gt;0</formula>
    </cfRule>
  </conditionalFormatting>
  <conditionalFormatting sqref="N158">
    <cfRule type="expression" dxfId="4323" priority="256">
      <formula>$W158&gt;0</formula>
    </cfRule>
  </conditionalFormatting>
  <conditionalFormatting sqref="P158">
    <cfRule type="expression" dxfId="4322" priority="251" stopIfTrue="1">
      <formula>$D$154="- Select EU funder -"</formula>
    </cfRule>
  </conditionalFormatting>
  <conditionalFormatting sqref="P158">
    <cfRule type="containsText" dxfId="4321" priority="252" stopIfTrue="1" operator="containsText" text="WP">
      <formula>NOT(ISERROR(SEARCH("WP",P158)))</formula>
    </cfRule>
  </conditionalFormatting>
  <conditionalFormatting sqref="P158">
    <cfRule type="expression" dxfId="4320" priority="253">
      <formula>$W158&gt;0</formula>
    </cfRule>
  </conditionalFormatting>
  <conditionalFormatting sqref="N160">
    <cfRule type="expression" dxfId="4319" priority="248" stopIfTrue="1">
      <formula>$D$154="- Select EU funder -"</formula>
    </cfRule>
  </conditionalFormatting>
  <conditionalFormatting sqref="N160">
    <cfRule type="notContainsBlanks" dxfId="4318" priority="249" stopIfTrue="1">
      <formula>LEN(TRIM(N160))&gt;0</formula>
    </cfRule>
  </conditionalFormatting>
  <conditionalFormatting sqref="N160">
    <cfRule type="expression" dxfId="4317" priority="250">
      <formula>$W160&gt;0</formula>
    </cfRule>
  </conditionalFormatting>
  <conditionalFormatting sqref="P160">
    <cfRule type="expression" dxfId="4316" priority="245" stopIfTrue="1">
      <formula>$D$154="- Select EU funder -"</formula>
    </cfRule>
  </conditionalFormatting>
  <conditionalFormatting sqref="P160">
    <cfRule type="containsText" dxfId="4315" priority="246" stopIfTrue="1" operator="containsText" text="WP">
      <formula>NOT(ISERROR(SEARCH("WP",P160)))</formula>
    </cfRule>
  </conditionalFormatting>
  <conditionalFormatting sqref="P160">
    <cfRule type="expression" dxfId="4314" priority="247">
      <formula>$W160&gt;0</formula>
    </cfRule>
  </conditionalFormatting>
  <conditionalFormatting sqref="N162">
    <cfRule type="expression" dxfId="4313" priority="242" stopIfTrue="1">
      <formula>$D$154="- Select EU funder -"</formula>
    </cfRule>
  </conditionalFormatting>
  <conditionalFormatting sqref="N162">
    <cfRule type="notContainsBlanks" dxfId="4312" priority="243" stopIfTrue="1">
      <formula>LEN(TRIM(N162))&gt;0</formula>
    </cfRule>
  </conditionalFormatting>
  <conditionalFormatting sqref="N162">
    <cfRule type="expression" dxfId="4311" priority="244">
      <formula>$W162&gt;0</formula>
    </cfRule>
  </conditionalFormatting>
  <conditionalFormatting sqref="P162">
    <cfRule type="expression" dxfId="4310" priority="239" stopIfTrue="1">
      <formula>$D$154="- Select EU funder -"</formula>
    </cfRule>
  </conditionalFormatting>
  <conditionalFormatting sqref="P162">
    <cfRule type="containsText" dxfId="4309" priority="240" stopIfTrue="1" operator="containsText" text="WP">
      <formula>NOT(ISERROR(SEARCH("WP",P162)))</formula>
    </cfRule>
  </conditionalFormatting>
  <conditionalFormatting sqref="P162">
    <cfRule type="expression" dxfId="4308" priority="241">
      <formula>$W162&gt;0</formula>
    </cfRule>
  </conditionalFormatting>
  <conditionalFormatting sqref="N164">
    <cfRule type="expression" dxfId="4307" priority="236" stopIfTrue="1">
      <formula>$D$154="- Select EU funder -"</formula>
    </cfRule>
  </conditionalFormatting>
  <conditionalFormatting sqref="N164">
    <cfRule type="notContainsBlanks" dxfId="4306" priority="237" stopIfTrue="1">
      <formula>LEN(TRIM(N164))&gt;0</formula>
    </cfRule>
  </conditionalFormatting>
  <conditionalFormatting sqref="N164">
    <cfRule type="expression" dxfId="4305" priority="238">
      <formula>$W164&gt;0</formula>
    </cfRule>
  </conditionalFormatting>
  <conditionalFormatting sqref="P164">
    <cfRule type="expression" dxfId="4304" priority="233" stopIfTrue="1">
      <formula>$D$154="- Select EU funder -"</formula>
    </cfRule>
  </conditionalFormatting>
  <conditionalFormatting sqref="P164">
    <cfRule type="containsText" dxfId="4303" priority="234" stopIfTrue="1" operator="containsText" text="WP">
      <formula>NOT(ISERROR(SEARCH("WP",P164)))</formula>
    </cfRule>
  </conditionalFormatting>
  <conditionalFormatting sqref="P164">
    <cfRule type="expression" dxfId="4302" priority="235">
      <formula>$W164&gt;0</formula>
    </cfRule>
  </conditionalFormatting>
  <conditionalFormatting sqref="N166">
    <cfRule type="expression" dxfId="4301" priority="230" stopIfTrue="1">
      <formula>$D$154="- Select EU funder -"</formula>
    </cfRule>
  </conditionalFormatting>
  <conditionalFormatting sqref="N166">
    <cfRule type="notContainsBlanks" dxfId="4300" priority="231" stopIfTrue="1">
      <formula>LEN(TRIM(N166))&gt;0</formula>
    </cfRule>
  </conditionalFormatting>
  <conditionalFormatting sqref="N166">
    <cfRule type="expression" dxfId="4299" priority="232">
      <formula>$W166&gt;0</formula>
    </cfRule>
  </conditionalFormatting>
  <conditionalFormatting sqref="P166">
    <cfRule type="expression" dxfId="4298" priority="227" stopIfTrue="1">
      <formula>$D$154="- Select EU funder -"</formula>
    </cfRule>
  </conditionalFormatting>
  <conditionalFormatting sqref="P166">
    <cfRule type="containsText" dxfId="4297" priority="228" stopIfTrue="1" operator="containsText" text="WP">
      <formula>NOT(ISERROR(SEARCH("WP",P166)))</formula>
    </cfRule>
  </conditionalFormatting>
  <conditionalFormatting sqref="P166">
    <cfRule type="expression" dxfId="4296" priority="229">
      <formula>$W166&gt;0</formula>
    </cfRule>
  </conditionalFormatting>
  <conditionalFormatting sqref="N168">
    <cfRule type="expression" dxfId="4295" priority="224" stopIfTrue="1">
      <formula>$D$154="- Select EU funder -"</formula>
    </cfRule>
  </conditionalFormatting>
  <conditionalFormatting sqref="N168">
    <cfRule type="notContainsBlanks" dxfId="4294" priority="225" stopIfTrue="1">
      <formula>LEN(TRIM(N168))&gt;0</formula>
    </cfRule>
  </conditionalFormatting>
  <conditionalFormatting sqref="N168">
    <cfRule type="expression" dxfId="4293" priority="226">
      <formula>$W168&gt;0</formula>
    </cfRule>
  </conditionalFormatting>
  <conditionalFormatting sqref="P168">
    <cfRule type="expression" dxfId="4292" priority="221" stopIfTrue="1">
      <formula>$D$154="- Select EU funder -"</formula>
    </cfRule>
  </conditionalFormatting>
  <conditionalFormatting sqref="P168">
    <cfRule type="containsText" dxfId="4291" priority="222" stopIfTrue="1" operator="containsText" text="WP">
      <formula>NOT(ISERROR(SEARCH("WP",P168)))</formula>
    </cfRule>
  </conditionalFormatting>
  <conditionalFormatting sqref="P168">
    <cfRule type="expression" dxfId="4290" priority="223">
      <formula>$W168&gt;0</formula>
    </cfRule>
  </conditionalFormatting>
  <conditionalFormatting sqref="N170">
    <cfRule type="expression" dxfId="4289" priority="218" stopIfTrue="1">
      <formula>$D$154="- Select EU funder -"</formula>
    </cfRule>
  </conditionalFormatting>
  <conditionalFormatting sqref="N170">
    <cfRule type="notContainsBlanks" dxfId="4288" priority="219" stopIfTrue="1">
      <formula>LEN(TRIM(N170))&gt;0</formula>
    </cfRule>
  </conditionalFormatting>
  <conditionalFormatting sqref="N170">
    <cfRule type="expression" dxfId="4287" priority="220">
      <formula>$W170&gt;0</formula>
    </cfRule>
  </conditionalFormatting>
  <conditionalFormatting sqref="P170">
    <cfRule type="expression" dxfId="4286" priority="215" stopIfTrue="1">
      <formula>$D$154="- Select EU funder -"</formula>
    </cfRule>
  </conditionalFormatting>
  <conditionalFormatting sqref="P170">
    <cfRule type="containsText" dxfId="4285" priority="216" stopIfTrue="1" operator="containsText" text="WP">
      <formula>NOT(ISERROR(SEARCH("WP",P170)))</formula>
    </cfRule>
  </conditionalFormatting>
  <conditionalFormatting sqref="P170">
    <cfRule type="expression" dxfId="4284" priority="217">
      <formula>$W170&gt;0</formula>
    </cfRule>
  </conditionalFormatting>
  <conditionalFormatting sqref="N172">
    <cfRule type="expression" dxfId="4283" priority="212" stopIfTrue="1">
      <formula>$D$154="- Select EU funder -"</formula>
    </cfRule>
  </conditionalFormatting>
  <conditionalFormatting sqref="N172">
    <cfRule type="notContainsBlanks" dxfId="4282" priority="213" stopIfTrue="1">
      <formula>LEN(TRIM(N172))&gt;0</formula>
    </cfRule>
  </conditionalFormatting>
  <conditionalFormatting sqref="N172">
    <cfRule type="expression" dxfId="4281" priority="214">
      <formula>$W172&gt;0</formula>
    </cfRule>
  </conditionalFormatting>
  <conditionalFormatting sqref="P172">
    <cfRule type="expression" dxfId="4280" priority="209" stopIfTrue="1">
      <formula>$D$154="- Select EU funder -"</formula>
    </cfRule>
  </conditionalFormatting>
  <conditionalFormatting sqref="P172">
    <cfRule type="containsText" dxfId="4279" priority="210" stopIfTrue="1" operator="containsText" text="WP">
      <formula>NOT(ISERROR(SEARCH("WP",P172)))</formula>
    </cfRule>
  </conditionalFormatting>
  <conditionalFormatting sqref="P172">
    <cfRule type="expression" dxfId="4278" priority="211">
      <formula>$W172&gt;0</formula>
    </cfRule>
  </conditionalFormatting>
  <conditionalFormatting sqref="N174">
    <cfRule type="expression" dxfId="4277" priority="206" stopIfTrue="1">
      <formula>$D$154="- Select EU funder -"</formula>
    </cfRule>
  </conditionalFormatting>
  <conditionalFormatting sqref="N174">
    <cfRule type="notContainsBlanks" dxfId="4276" priority="207" stopIfTrue="1">
      <formula>LEN(TRIM(N174))&gt;0</formula>
    </cfRule>
  </conditionalFormatting>
  <conditionalFormatting sqref="N174">
    <cfRule type="expression" dxfId="4275" priority="208">
      <formula>$W174&gt;0</formula>
    </cfRule>
  </conditionalFormatting>
  <conditionalFormatting sqref="P174">
    <cfRule type="expression" dxfId="4274" priority="203" stopIfTrue="1">
      <formula>$D$154="- Select EU funder -"</formula>
    </cfRule>
  </conditionalFormatting>
  <conditionalFormatting sqref="P174">
    <cfRule type="containsText" dxfId="4273" priority="204" stopIfTrue="1" operator="containsText" text="WP">
      <formula>NOT(ISERROR(SEARCH("WP",P174)))</formula>
    </cfRule>
  </conditionalFormatting>
  <conditionalFormatting sqref="P174">
    <cfRule type="expression" dxfId="4272" priority="205">
      <formula>$W174&gt;0</formula>
    </cfRule>
  </conditionalFormatting>
  <conditionalFormatting sqref="N176">
    <cfRule type="expression" dxfId="4271" priority="200" stopIfTrue="1">
      <formula>$D$154="- Select EU funder -"</formula>
    </cfRule>
  </conditionalFormatting>
  <conditionalFormatting sqref="N176">
    <cfRule type="notContainsBlanks" dxfId="4270" priority="201" stopIfTrue="1">
      <formula>LEN(TRIM(N176))&gt;0</formula>
    </cfRule>
  </conditionalFormatting>
  <conditionalFormatting sqref="N176">
    <cfRule type="expression" dxfId="4269" priority="202">
      <formula>$W176&gt;0</formula>
    </cfRule>
  </conditionalFormatting>
  <conditionalFormatting sqref="P176">
    <cfRule type="expression" dxfId="4268" priority="197" stopIfTrue="1">
      <formula>$D$154="- Select EU funder -"</formula>
    </cfRule>
  </conditionalFormatting>
  <conditionalFormatting sqref="P176">
    <cfRule type="containsText" dxfId="4267" priority="198" stopIfTrue="1" operator="containsText" text="WP">
      <formula>NOT(ISERROR(SEARCH("WP",P176)))</formula>
    </cfRule>
  </conditionalFormatting>
  <conditionalFormatting sqref="P176">
    <cfRule type="expression" dxfId="4266" priority="199">
      <formula>$W176&gt;0</formula>
    </cfRule>
  </conditionalFormatting>
  <conditionalFormatting sqref="N178">
    <cfRule type="expression" dxfId="4265" priority="194" stopIfTrue="1">
      <formula>$D$154="- Select EU funder -"</formula>
    </cfRule>
  </conditionalFormatting>
  <conditionalFormatting sqref="N178">
    <cfRule type="notContainsBlanks" dxfId="4264" priority="195" stopIfTrue="1">
      <formula>LEN(TRIM(N178))&gt;0</formula>
    </cfRule>
  </conditionalFormatting>
  <conditionalFormatting sqref="N178">
    <cfRule type="expression" dxfId="4263" priority="196">
      <formula>$W178&gt;0</formula>
    </cfRule>
  </conditionalFormatting>
  <conditionalFormatting sqref="P178">
    <cfRule type="expression" dxfId="4262" priority="191" stopIfTrue="1">
      <formula>$D$154="- Select EU funder -"</formula>
    </cfRule>
  </conditionalFormatting>
  <conditionalFormatting sqref="P178">
    <cfRule type="containsText" dxfId="4261" priority="192" stopIfTrue="1" operator="containsText" text="WP">
      <formula>NOT(ISERROR(SEARCH("WP",P178)))</formula>
    </cfRule>
  </conditionalFormatting>
  <conditionalFormatting sqref="P178">
    <cfRule type="expression" dxfId="4260" priority="193">
      <formula>$W178&gt;0</formula>
    </cfRule>
  </conditionalFormatting>
  <conditionalFormatting sqref="N180">
    <cfRule type="expression" dxfId="4259" priority="188" stopIfTrue="1">
      <formula>$D$154="- Select EU funder -"</formula>
    </cfRule>
  </conditionalFormatting>
  <conditionalFormatting sqref="N180">
    <cfRule type="notContainsBlanks" dxfId="4258" priority="189" stopIfTrue="1">
      <formula>LEN(TRIM(N180))&gt;0</formula>
    </cfRule>
  </conditionalFormatting>
  <conditionalFormatting sqref="N180">
    <cfRule type="expression" dxfId="4257" priority="190">
      <formula>$W180&gt;0</formula>
    </cfRule>
  </conditionalFormatting>
  <conditionalFormatting sqref="P180">
    <cfRule type="expression" dxfId="4256" priority="185" stopIfTrue="1">
      <formula>$D$154="- Select EU funder -"</formula>
    </cfRule>
  </conditionalFormatting>
  <conditionalFormatting sqref="P180">
    <cfRule type="containsText" dxfId="4255" priority="186" stopIfTrue="1" operator="containsText" text="WP">
      <formula>NOT(ISERROR(SEARCH("WP",P180)))</formula>
    </cfRule>
  </conditionalFormatting>
  <conditionalFormatting sqref="P180">
    <cfRule type="expression" dxfId="4254" priority="187">
      <formula>$W180&gt;0</formula>
    </cfRule>
  </conditionalFormatting>
  <conditionalFormatting sqref="N182">
    <cfRule type="expression" dxfId="4253" priority="182" stopIfTrue="1">
      <formula>$D$154="- Select EU funder -"</formula>
    </cfRule>
  </conditionalFormatting>
  <conditionalFormatting sqref="N182">
    <cfRule type="notContainsBlanks" dxfId="4252" priority="183" stopIfTrue="1">
      <formula>LEN(TRIM(N182))&gt;0</formula>
    </cfRule>
  </conditionalFormatting>
  <conditionalFormatting sqref="N182">
    <cfRule type="expression" dxfId="4251" priority="184">
      <formula>$W182&gt;0</formula>
    </cfRule>
  </conditionalFormatting>
  <conditionalFormatting sqref="P182">
    <cfRule type="expression" dxfId="4250" priority="179" stopIfTrue="1">
      <formula>$D$154="- Select EU funder -"</formula>
    </cfRule>
  </conditionalFormatting>
  <conditionalFormatting sqref="P182">
    <cfRule type="containsText" dxfId="4249" priority="180" stopIfTrue="1" operator="containsText" text="WP">
      <formula>NOT(ISERROR(SEARCH("WP",P182)))</formula>
    </cfRule>
  </conditionalFormatting>
  <conditionalFormatting sqref="P182">
    <cfRule type="expression" dxfId="4248" priority="181">
      <formula>$W182&gt;0</formula>
    </cfRule>
  </conditionalFormatting>
  <conditionalFormatting sqref="N184">
    <cfRule type="expression" dxfId="4247" priority="176" stopIfTrue="1">
      <formula>$D$184="- Select EU funder -"</formula>
    </cfRule>
  </conditionalFormatting>
  <conditionalFormatting sqref="N184">
    <cfRule type="notContainsBlanks" dxfId="4246" priority="177" stopIfTrue="1">
      <formula>LEN(TRIM(N184))&gt;0</formula>
    </cfRule>
  </conditionalFormatting>
  <conditionalFormatting sqref="N184">
    <cfRule type="expression" dxfId="4245" priority="178">
      <formula>$W184&gt;0</formula>
    </cfRule>
  </conditionalFormatting>
  <conditionalFormatting sqref="P184">
    <cfRule type="expression" dxfId="4244" priority="173" stopIfTrue="1">
      <formula>$D$184="- Select EU funder -"</formula>
    </cfRule>
  </conditionalFormatting>
  <conditionalFormatting sqref="P184">
    <cfRule type="containsText" dxfId="4243" priority="174" stopIfTrue="1" operator="containsText" text="WP">
      <formula>NOT(ISERROR(SEARCH("WP",P184)))</formula>
    </cfRule>
  </conditionalFormatting>
  <conditionalFormatting sqref="P184">
    <cfRule type="expression" dxfId="4242" priority="175">
      <formula>$W184&gt;0</formula>
    </cfRule>
  </conditionalFormatting>
  <conditionalFormatting sqref="N186">
    <cfRule type="expression" dxfId="4241" priority="170" stopIfTrue="1">
      <formula>$D$184="- Select EU funder -"</formula>
    </cfRule>
  </conditionalFormatting>
  <conditionalFormatting sqref="N186">
    <cfRule type="notContainsBlanks" dxfId="4240" priority="171" stopIfTrue="1">
      <formula>LEN(TRIM(N186))&gt;0</formula>
    </cfRule>
  </conditionalFormatting>
  <conditionalFormatting sqref="N186">
    <cfRule type="expression" dxfId="4239" priority="172">
      <formula>$W186&gt;0</formula>
    </cfRule>
  </conditionalFormatting>
  <conditionalFormatting sqref="P186">
    <cfRule type="expression" dxfId="4238" priority="167" stopIfTrue="1">
      <formula>$D$184="- Select EU funder -"</formula>
    </cfRule>
  </conditionalFormatting>
  <conditionalFormatting sqref="P186">
    <cfRule type="containsText" dxfId="4237" priority="168" stopIfTrue="1" operator="containsText" text="WP">
      <formula>NOT(ISERROR(SEARCH("WP",P186)))</formula>
    </cfRule>
  </conditionalFormatting>
  <conditionalFormatting sqref="P186">
    <cfRule type="expression" dxfId="4236" priority="169">
      <formula>$W186&gt;0</formula>
    </cfRule>
  </conditionalFormatting>
  <conditionalFormatting sqref="N188">
    <cfRule type="expression" dxfId="4235" priority="164" stopIfTrue="1">
      <formula>$D$184="- Select EU funder -"</formula>
    </cfRule>
  </conditionalFormatting>
  <conditionalFormatting sqref="N188">
    <cfRule type="notContainsBlanks" dxfId="4234" priority="165" stopIfTrue="1">
      <formula>LEN(TRIM(N188))&gt;0</formula>
    </cfRule>
  </conditionalFormatting>
  <conditionalFormatting sqref="N188">
    <cfRule type="expression" dxfId="4233" priority="166">
      <formula>$W188&gt;0</formula>
    </cfRule>
  </conditionalFormatting>
  <conditionalFormatting sqref="P188">
    <cfRule type="expression" dxfId="4232" priority="161" stopIfTrue="1">
      <formula>$D$184="- Select EU funder -"</formula>
    </cfRule>
  </conditionalFormatting>
  <conditionalFormatting sqref="P188">
    <cfRule type="containsText" dxfId="4231" priority="162" stopIfTrue="1" operator="containsText" text="WP">
      <formula>NOT(ISERROR(SEARCH("WP",P188)))</formula>
    </cfRule>
  </conditionalFormatting>
  <conditionalFormatting sqref="P188">
    <cfRule type="expression" dxfId="4230" priority="163">
      <formula>$W188&gt;0</formula>
    </cfRule>
  </conditionalFormatting>
  <conditionalFormatting sqref="N190">
    <cfRule type="expression" dxfId="4229" priority="158" stopIfTrue="1">
      <formula>$D$184="- Select EU funder -"</formula>
    </cfRule>
  </conditionalFormatting>
  <conditionalFormatting sqref="N190">
    <cfRule type="notContainsBlanks" dxfId="4228" priority="159" stopIfTrue="1">
      <formula>LEN(TRIM(N190))&gt;0</formula>
    </cfRule>
  </conditionalFormatting>
  <conditionalFormatting sqref="N190">
    <cfRule type="expression" dxfId="4227" priority="160">
      <formula>$W190&gt;0</formula>
    </cfRule>
  </conditionalFormatting>
  <conditionalFormatting sqref="P190">
    <cfRule type="expression" dxfId="4226" priority="155" stopIfTrue="1">
      <formula>$D$184="- Select EU funder -"</formula>
    </cfRule>
  </conditionalFormatting>
  <conditionalFormatting sqref="P190">
    <cfRule type="containsText" dxfId="4225" priority="156" stopIfTrue="1" operator="containsText" text="WP">
      <formula>NOT(ISERROR(SEARCH("WP",P190)))</formula>
    </cfRule>
  </conditionalFormatting>
  <conditionalFormatting sqref="P190">
    <cfRule type="expression" dxfId="4224" priority="157">
      <formula>$W190&gt;0</formula>
    </cfRule>
  </conditionalFormatting>
  <conditionalFormatting sqref="N192">
    <cfRule type="expression" dxfId="4223" priority="152" stopIfTrue="1">
      <formula>$D$184="- Select EU funder -"</formula>
    </cfRule>
  </conditionalFormatting>
  <conditionalFormatting sqref="N192">
    <cfRule type="notContainsBlanks" dxfId="4222" priority="153" stopIfTrue="1">
      <formula>LEN(TRIM(N192))&gt;0</formula>
    </cfRule>
  </conditionalFormatting>
  <conditionalFormatting sqref="N192">
    <cfRule type="expression" dxfId="4221" priority="154">
      <formula>$W192&gt;0</formula>
    </cfRule>
  </conditionalFormatting>
  <conditionalFormatting sqref="P192">
    <cfRule type="expression" dxfId="4220" priority="149" stopIfTrue="1">
      <formula>$D$184="- Select EU funder -"</formula>
    </cfRule>
  </conditionalFormatting>
  <conditionalFormatting sqref="P192">
    <cfRule type="containsText" dxfId="4219" priority="150" stopIfTrue="1" operator="containsText" text="WP">
      <formula>NOT(ISERROR(SEARCH("WP",P192)))</formula>
    </cfRule>
  </conditionalFormatting>
  <conditionalFormatting sqref="P192">
    <cfRule type="expression" dxfId="4218" priority="151">
      <formula>$W192&gt;0</formula>
    </cfRule>
  </conditionalFormatting>
  <conditionalFormatting sqref="N194">
    <cfRule type="expression" dxfId="4217" priority="146" stopIfTrue="1">
      <formula>$D$184="- Select EU funder -"</formula>
    </cfRule>
  </conditionalFormatting>
  <conditionalFormatting sqref="N194">
    <cfRule type="notContainsBlanks" dxfId="4216" priority="147" stopIfTrue="1">
      <formula>LEN(TRIM(N194))&gt;0</formula>
    </cfRule>
  </conditionalFormatting>
  <conditionalFormatting sqref="N194">
    <cfRule type="expression" dxfId="4215" priority="148">
      <formula>$W194&gt;0</formula>
    </cfRule>
  </conditionalFormatting>
  <conditionalFormatting sqref="P194">
    <cfRule type="expression" dxfId="4214" priority="143" stopIfTrue="1">
      <formula>$D$184="- Select EU funder -"</formula>
    </cfRule>
  </conditionalFormatting>
  <conditionalFormatting sqref="P194">
    <cfRule type="containsText" dxfId="4213" priority="144" stopIfTrue="1" operator="containsText" text="WP">
      <formula>NOT(ISERROR(SEARCH("WP",P194)))</formula>
    </cfRule>
  </conditionalFormatting>
  <conditionalFormatting sqref="P194">
    <cfRule type="expression" dxfId="4212" priority="145">
      <formula>$W194&gt;0</formula>
    </cfRule>
  </conditionalFormatting>
  <conditionalFormatting sqref="N196">
    <cfRule type="expression" dxfId="4211" priority="140" stopIfTrue="1">
      <formula>$D$184="- Select EU funder -"</formula>
    </cfRule>
  </conditionalFormatting>
  <conditionalFormatting sqref="N196">
    <cfRule type="notContainsBlanks" dxfId="4210" priority="141" stopIfTrue="1">
      <formula>LEN(TRIM(N196))&gt;0</formula>
    </cfRule>
  </conditionalFormatting>
  <conditionalFormatting sqref="N196">
    <cfRule type="expression" dxfId="4209" priority="142">
      <formula>$W196&gt;0</formula>
    </cfRule>
  </conditionalFormatting>
  <conditionalFormatting sqref="P196">
    <cfRule type="expression" dxfId="4208" priority="137" stopIfTrue="1">
      <formula>$D$184="- Select EU funder -"</formula>
    </cfRule>
  </conditionalFormatting>
  <conditionalFormatting sqref="P196">
    <cfRule type="containsText" dxfId="4207" priority="138" stopIfTrue="1" operator="containsText" text="WP">
      <formula>NOT(ISERROR(SEARCH("WP",P196)))</formula>
    </cfRule>
  </conditionalFormatting>
  <conditionalFormatting sqref="P196">
    <cfRule type="expression" dxfId="4206" priority="139">
      <formula>$W196&gt;0</formula>
    </cfRule>
  </conditionalFormatting>
  <conditionalFormatting sqref="N198">
    <cfRule type="expression" dxfId="4205" priority="134" stopIfTrue="1">
      <formula>$D$184="- Select EU funder -"</formula>
    </cfRule>
  </conditionalFormatting>
  <conditionalFormatting sqref="N198">
    <cfRule type="notContainsBlanks" dxfId="4204" priority="135" stopIfTrue="1">
      <formula>LEN(TRIM(N198))&gt;0</formula>
    </cfRule>
  </conditionalFormatting>
  <conditionalFormatting sqref="N198">
    <cfRule type="expression" dxfId="4203" priority="136">
      <formula>$W198&gt;0</formula>
    </cfRule>
  </conditionalFormatting>
  <conditionalFormatting sqref="P198">
    <cfRule type="expression" dxfId="4202" priority="131" stopIfTrue="1">
      <formula>$D$184="- Select EU funder -"</formula>
    </cfRule>
  </conditionalFormatting>
  <conditionalFormatting sqref="P198">
    <cfRule type="containsText" dxfId="4201" priority="132" stopIfTrue="1" operator="containsText" text="WP">
      <formula>NOT(ISERROR(SEARCH("WP",P198)))</formula>
    </cfRule>
  </conditionalFormatting>
  <conditionalFormatting sqref="P198">
    <cfRule type="expression" dxfId="4200" priority="133">
      <formula>$W198&gt;0</formula>
    </cfRule>
  </conditionalFormatting>
  <conditionalFormatting sqref="N200">
    <cfRule type="expression" dxfId="4199" priority="128" stopIfTrue="1">
      <formula>$D$184="- Select EU funder -"</formula>
    </cfRule>
  </conditionalFormatting>
  <conditionalFormatting sqref="N200">
    <cfRule type="notContainsBlanks" dxfId="4198" priority="129" stopIfTrue="1">
      <formula>LEN(TRIM(N200))&gt;0</formula>
    </cfRule>
  </conditionalFormatting>
  <conditionalFormatting sqref="N200">
    <cfRule type="expression" dxfId="4197" priority="130">
      <formula>$W200&gt;0</formula>
    </cfRule>
  </conditionalFormatting>
  <conditionalFormatting sqref="P200">
    <cfRule type="expression" dxfId="4196" priority="125" stopIfTrue="1">
      <formula>$D$184="- Select EU funder -"</formula>
    </cfRule>
  </conditionalFormatting>
  <conditionalFormatting sqref="P200">
    <cfRule type="containsText" dxfId="4195" priority="126" stopIfTrue="1" operator="containsText" text="WP">
      <formula>NOT(ISERROR(SEARCH("WP",P200)))</formula>
    </cfRule>
  </conditionalFormatting>
  <conditionalFormatting sqref="P200">
    <cfRule type="expression" dxfId="4194" priority="127">
      <formula>$W200&gt;0</formula>
    </cfRule>
  </conditionalFormatting>
  <conditionalFormatting sqref="N202">
    <cfRule type="expression" dxfId="4193" priority="122" stopIfTrue="1">
      <formula>$D$184="- Select EU funder -"</formula>
    </cfRule>
  </conditionalFormatting>
  <conditionalFormatting sqref="N202">
    <cfRule type="notContainsBlanks" dxfId="4192" priority="123" stopIfTrue="1">
      <formula>LEN(TRIM(N202))&gt;0</formula>
    </cfRule>
  </conditionalFormatting>
  <conditionalFormatting sqref="N202">
    <cfRule type="expression" dxfId="4191" priority="124">
      <formula>$W202&gt;0</formula>
    </cfRule>
  </conditionalFormatting>
  <conditionalFormatting sqref="P202">
    <cfRule type="expression" dxfId="4190" priority="119" stopIfTrue="1">
      <formula>$D$184="- Select EU funder -"</formula>
    </cfRule>
  </conditionalFormatting>
  <conditionalFormatting sqref="P202">
    <cfRule type="containsText" dxfId="4189" priority="120" stopIfTrue="1" operator="containsText" text="WP">
      <formula>NOT(ISERROR(SEARCH("WP",P202)))</formula>
    </cfRule>
  </conditionalFormatting>
  <conditionalFormatting sqref="P202">
    <cfRule type="expression" dxfId="4188" priority="121">
      <formula>$W202&gt;0</formula>
    </cfRule>
  </conditionalFormatting>
  <conditionalFormatting sqref="N204">
    <cfRule type="expression" dxfId="4187" priority="116" stopIfTrue="1">
      <formula>$D$184="- Select EU funder -"</formula>
    </cfRule>
  </conditionalFormatting>
  <conditionalFormatting sqref="N204">
    <cfRule type="notContainsBlanks" dxfId="4186" priority="117" stopIfTrue="1">
      <formula>LEN(TRIM(N204))&gt;0</formula>
    </cfRule>
  </conditionalFormatting>
  <conditionalFormatting sqref="N204">
    <cfRule type="expression" dxfId="4185" priority="118">
      <formula>$W204&gt;0</formula>
    </cfRule>
  </conditionalFormatting>
  <conditionalFormatting sqref="P204">
    <cfRule type="expression" dxfId="4184" priority="113" stopIfTrue="1">
      <formula>$D$184="- Select EU funder -"</formula>
    </cfRule>
  </conditionalFormatting>
  <conditionalFormatting sqref="P204">
    <cfRule type="containsText" dxfId="4183" priority="114" stopIfTrue="1" operator="containsText" text="WP">
      <formula>NOT(ISERROR(SEARCH("WP",P204)))</formula>
    </cfRule>
  </conditionalFormatting>
  <conditionalFormatting sqref="P204">
    <cfRule type="expression" dxfId="4182" priority="115">
      <formula>$W204&gt;0</formula>
    </cfRule>
  </conditionalFormatting>
  <conditionalFormatting sqref="N206">
    <cfRule type="expression" dxfId="4181" priority="110" stopIfTrue="1">
      <formula>$D$184="- Select EU funder -"</formula>
    </cfRule>
  </conditionalFormatting>
  <conditionalFormatting sqref="N206">
    <cfRule type="notContainsBlanks" dxfId="4180" priority="111" stopIfTrue="1">
      <formula>LEN(TRIM(N206))&gt;0</formula>
    </cfRule>
  </conditionalFormatting>
  <conditionalFormatting sqref="N206">
    <cfRule type="expression" dxfId="4179" priority="112">
      <formula>$W206&gt;0</formula>
    </cfRule>
  </conditionalFormatting>
  <conditionalFormatting sqref="P206">
    <cfRule type="expression" dxfId="4178" priority="107" stopIfTrue="1">
      <formula>$D$184="- Select EU funder -"</formula>
    </cfRule>
  </conditionalFormatting>
  <conditionalFormatting sqref="P206">
    <cfRule type="containsText" dxfId="4177" priority="108" stopIfTrue="1" operator="containsText" text="WP">
      <formula>NOT(ISERROR(SEARCH("WP",P206)))</formula>
    </cfRule>
  </conditionalFormatting>
  <conditionalFormatting sqref="P206">
    <cfRule type="expression" dxfId="4176" priority="109">
      <formula>$W206&gt;0</formula>
    </cfRule>
  </conditionalFormatting>
  <conditionalFormatting sqref="N208">
    <cfRule type="expression" dxfId="4175" priority="104" stopIfTrue="1">
      <formula>$D$184="- Select EU funder -"</formula>
    </cfRule>
  </conditionalFormatting>
  <conditionalFormatting sqref="N208">
    <cfRule type="notContainsBlanks" dxfId="4174" priority="105" stopIfTrue="1">
      <formula>LEN(TRIM(N208))&gt;0</formula>
    </cfRule>
  </conditionalFormatting>
  <conditionalFormatting sqref="N208">
    <cfRule type="expression" dxfId="4173" priority="106">
      <formula>$W208&gt;0</formula>
    </cfRule>
  </conditionalFormatting>
  <conditionalFormatting sqref="P208">
    <cfRule type="expression" dxfId="4172" priority="101" stopIfTrue="1">
      <formula>$D$184="- Select EU funder -"</formula>
    </cfRule>
  </conditionalFormatting>
  <conditionalFormatting sqref="P208">
    <cfRule type="containsText" dxfId="4171" priority="102" stopIfTrue="1" operator="containsText" text="WP">
      <formula>NOT(ISERROR(SEARCH("WP",P208)))</formula>
    </cfRule>
  </conditionalFormatting>
  <conditionalFormatting sqref="P208">
    <cfRule type="expression" dxfId="4170" priority="103">
      <formula>$W208&gt;0</formula>
    </cfRule>
  </conditionalFormatting>
  <conditionalFormatting sqref="N210">
    <cfRule type="expression" dxfId="4169" priority="98" stopIfTrue="1">
      <formula>$D$184="- Select EU funder -"</formula>
    </cfRule>
  </conditionalFormatting>
  <conditionalFormatting sqref="N210">
    <cfRule type="notContainsBlanks" dxfId="4168" priority="99" stopIfTrue="1">
      <formula>LEN(TRIM(N210))&gt;0</formula>
    </cfRule>
  </conditionalFormatting>
  <conditionalFormatting sqref="N210">
    <cfRule type="expression" dxfId="4167" priority="100">
      <formula>$W210&gt;0</formula>
    </cfRule>
  </conditionalFormatting>
  <conditionalFormatting sqref="P210">
    <cfRule type="expression" dxfId="4166" priority="95" stopIfTrue="1">
      <formula>$D$184="- Select EU funder -"</formula>
    </cfRule>
  </conditionalFormatting>
  <conditionalFormatting sqref="P210">
    <cfRule type="containsText" dxfId="4165" priority="96" stopIfTrue="1" operator="containsText" text="WP">
      <formula>NOT(ISERROR(SEARCH("WP",P210)))</formula>
    </cfRule>
  </conditionalFormatting>
  <conditionalFormatting sqref="P210">
    <cfRule type="expression" dxfId="4164" priority="97">
      <formula>$W210&gt;0</formula>
    </cfRule>
  </conditionalFormatting>
  <conditionalFormatting sqref="N212">
    <cfRule type="expression" dxfId="4163" priority="92" stopIfTrue="1">
      <formula>$D$184="- Select EU funder -"</formula>
    </cfRule>
  </conditionalFormatting>
  <conditionalFormatting sqref="N212">
    <cfRule type="notContainsBlanks" dxfId="4162" priority="93" stopIfTrue="1">
      <formula>LEN(TRIM(N212))&gt;0</formula>
    </cfRule>
  </conditionalFormatting>
  <conditionalFormatting sqref="N212">
    <cfRule type="expression" dxfId="4161" priority="94">
      <formula>$W212&gt;0</formula>
    </cfRule>
  </conditionalFormatting>
  <conditionalFormatting sqref="P212">
    <cfRule type="expression" dxfId="4160" priority="89" stopIfTrue="1">
      <formula>$D$184="- Select EU funder -"</formula>
    </cfRule>
  </conditionalFormatting>
  <conditionalFormatting sqref="P212">
    <cfRule type="containsText" dxfId="4159" priority="90" stopIfTrue="1" operator="containsText" text="WP">
      <formula>NOT(ISERROR(SEARCH("WP",P212)))</formula>
    </cfRule>
  </conditionalFormatting>
  <conditionalFormatting sqref="P212">
    <cfRule type="expression" dxfId="4158" priority="91">
      <formula>$W212&gt;0</formula>
    </cfRule>
  </conditionalFormatting>
  <conditionalFormatting sqref="F221">
    <cfRule type="expression" dxfId="4157" priority="87" stopIfTrue="1">
      <formula>$D221="Select or Enter US federal funder"</formula>
    </cfRule>
  </conditionalFormatting>
  <conditionalFormatting sqref="V221">
    <cfRule type="expression" dxfId="4156" priority="83" stopIfTrue="1">
      <formula>$Z$261&lt;21</formula>
    </cfRule>
  </conditionalFormatting>
  <conditionalFormatting sqref="R221">
    <cfRule type="expression" dxfId="4155" priority="84" stopIfTrue="1">
      <formula>$D221="Select or Enter US federal funder"</formula>
    </cfRule>
  </conditionalFormatting>
  <conditionalFormatting sqref="V221">
    <cfRule type="expression" dxfId="4154" priority="85" stopIfTrue="1">
      <formula>$D221="Select or Enter US federal funder"</formula>
    </cfRule>
  </conditionalFormatting>
  <conditionalFormatting sqref="F234">
    <cfRule type="expression" dxfId="4153" priority="88" stopIfTrue="1">
      <formula>$D234="Select or Enter Other funder"</formula>
    </cfRule>
  </conditionalFormatting>
  <conditionalFormatting sqref="N234">
    <cfRule type="expression" dxfId="4152" priority="80" stopIfTrue="1">
      <formula>$D234="Select or Enter Other funder"</formula>
    </cfRule>
  </conditionalFormatting>
  <conditionalFormatting sqref="N234">
    <cfRule type="notContainsBlanks" dxfId="4151" priority="81" stopIfTrue="1">
      <formula>LEN(TRIM(N234))&gt;0</formula>
    </cfRule>
  </conditionalFormatting>
  <conditionalFormatting sqref="N234">
    <cfRule type="expression" dxfId="4150" priority="82">
      <formula>$W234&gt;0</formula>
    </cfRule>
  </conditionalFormatting>
  <conditionalFormatting sqref="V234">
    <cfRule type="expression" dxfId="4149" priority="77" stopIfTrue="1">
      <formula>$Z$261&lt;21</formula>
    </cfRule>
  </conditionalFormatting>
  <conditionalFormatting sqref="R234">
    <cfRule type="expression" dxfId="4148" priority="78" stopIfTrue="1">
      <formula>$D234="Select or Enter Other funder"</formula>
    </cfRule>
  </conditionalFormatting>
  <conditionalFormatting sqref="V234">
    <cfRule type="expression" dxfId="4147" priority="79" stopIfTrue="1">
      <formula>$D234="Select or Enter Other funder"</formula>
    </cfRule>
  </conditionalFormatting>
  <conditionalFormatting sqref="V247">
    <cfRule type="expression" dxfId="4146" priority="74" stopIfTrue="1">
      <formula>$Z$261&lt;21</formula>
    </cfRule>
  </conditionalFormatting>
  <conditionalFormatting sqref="R247:U247">
    <cfRule type="expression" dxfId="4145" priority="75" stopIfTrue="1">
      <formula>$N247="- Select work type -"</formula>
    </cfRule>
  </conditionalFormatting>
  <conditionalFormatting sqref="V247">
    <cfRule type="expression" dxfId="4144" priority="76" stopIfTrue="1">
      <formula>$N247="- Select work type -"</formula>
    </cfRule>
  </conditionalFormatting>
  <conditionalFormatting sqref="V249">
    <cfRule type="expression" dxfId="4143" priority="71" stopIfTrue="1">
      <formula>$Z$261&lt;21</formula>
    </cfRule>
  </conditionalFormatting>
  <conditionalFormatting sqref="R249:U249">
    <cfRule type="expression" dxfId="4142" priority="72" stopIfTrue="1">
      <formula>$N249="- Select work type -"</formula>
    </cfRule>
  </conditionalFormatting>
  <conditionalFormatting sqref="V249">
    <cfRule type="expression" dxfId="4141" priority="73" stopIfTrue="1">
      <formula>$N249="- Select work type -"</formula>
    </cfRule>
  </conditionalFormatting>
  <conditionalFormatting sqref="V251">
    <cfRule type="expression" dxfId="4140" priority="68" stopIfTrue="1">
      <formula>$Z$261&lt;21</formula>
    </cfRule>
  </conditionalFormatting>
  <conditionalFormatting sqref="R251:U251">
    <cfRule type="expression" dxfId="4139" priority="69" stopIfTrue="1">
      <formula>$N251="- Select work type -"</formula>
    </cfRule>
  </conditionalFormatting>
  <conditionalFormatting sqref="V251">
    <cfRule type="expression" dxfId="4138" priority="70" stopIfTrue="1">
      <formula>$N251="- Select work type -"</formula>
    </cfRule>
  </conditionalFormatting>
  <conditionalFormatting sqref="H296:W404">
    <cfRule type="containsText" dxfId="4137" priority="66" operator="containsText" text="Select">
      <formula>NOT(ISERROR(SEARCH("Select",H296)))</formula>
    </cfRule>
    <cfRule type="cellIs" dxfId="4136" priority="67" operator="equal">
      <formula>0</formula>
    </cfRule>
  </conditionalFormatting>
  <conditionalFormatting sqref="V26">
    <cfRule type="expression" dxfId="4135" priority="64" stopIfTrue="1">
      <formula>$Z$261&lt;21</formula>
    </cfRule>
  </conditionalFormatting>
  <conditionalFormatting sqref="V26">
    <cfRule type="expression" dxfId="4134" priority="65">
      <formula>N26="- Select type of leave -"</formula>
    </cfRule>
  </conditionalFormatting>
  <conditionalFormatting sqref="N251">
    <cfRule type="containsText" dxfId="4133" priority="808" stopIfTrue="1" operator="containsText" text="Select work type -">
      <formula>NOT(ISERROR(SEARCH("Select work type -",N251)))</formula>
    </cfRule>
  </conditionalFormatting>
  <conditionalFormatting sqref="F225">
    <cfRule type="expression" dxfId="4132" priority="63" stopIfTrue="1">
      <formula>$D225="Select or Enter US federal funder"</formula>
    </cfRule>
  </conditionalFormatting>
  <conditionalFormatting sqref="H221">
    <cfRule type="expression" dxfId="4131" priority="62" stopIfTrue="1">
      <formula>$D221="Select or Enter US federal funder"</formula>
    </cfRule>
  </conditionalFormatting>
  <conditionalFormatting sqref="J221">
    <cfRule type="expression" dxfId="4130" priority="61" stopIfTrue="1">
      <formula>$D221="Select or Enter US federal funder"</formula>
    </cfRule>
  </conditionalFormatting>
  <conditionalFormatting sqref="L221">
    <cfRule type="expression" dxfId="4129" priority="60" stopIfTrue="1">
      <formula>$D221="Select or Enter US federal funder"</formula>
    </cfRule>
  </conditionalFormatting>
  <conditionalFormatting sqref="F223">
    <cfRule type="expression" dxfId="4128" priority="59" stopIfTrue="1">
      <formula>$D223="Select or Enter US federal funder"</formula>
    </cfRule>
  </conditionalFormatting>
  <conditionalFormatting sqref="H223">
    <cfRule type="expression" dxfId="4127" priority="58" stopIfTrue="1">
      <formula>$D223="Select or Enter US federal funder"</formula>
    </cfRule>
  </conditionalFormatting>
  <conditionalFormatting sqref="J223">
    <cfRule type="expression" dxfId="4126" priority="57" stopIfTrue="1">
      <formula>$D223="Select or Enter US federal funder"</formula>
    </cfRule>
  </conditionalFormatting>
  <conditionalFormatting sqref="L223">
    <cfRule type="expression" dxfId="4125" priority="56" stopIfTrue="1">
      <formula>$D223="Select or Enter US federal funder"</formula>
    </cfRule>
  </conditionalFormatting>
  <conditionalFormatting sqref="H225">
    <cfRule type="expression" dxfId="4124" priority="55" stopIfTrue="1">
      <formula>$D225="Select or Enter US federal funder"</formula>
    </cfRule>
  </conditionalFormatting>
  <conditionalFormatting sqref="J225">
    <cfRule type="expression" dxfId="4123" priority="54" stopIfTrue="1">
      <formula>$D225="Select or Enter US federal funder"</formula>
    </cfRule>
  </conditionalFormatting>
  <conditionalFormatting sqref="L225">
    <cfRule type="expression" dxfId="4122" priority="53" stopIfTrue="1">
      <formula>$D225="Select or Enter US federal funder"</formula>
    </cfRule>
  </conditionalFormatting>
  <conditionalFormatting sqref="N221">
    <cfRule type="expression" dxfId="4121" priority="50" stopIfTrue="1">
      <formula>$D221="Select or Enter US federal funder"</formula>
    </cfRule>
  </conditionalFormatting>
  <conditionalFormatting sqref="N221">
    <cfRule type="notContainsBlanks" dxfId="4120" priority="51" stopIfTrue="1">
      <formula>LEN(TRIM(N221))&gt;0</formula>
    </cfRule>
  </conditionalFormatting>
  <conditionalFormatting sqref="N221">
    <cfRule type="expression" dxfId="4119" priority="52">
      <formula>$W221&gt;0</formula>
    </cfRule>
  </conditionalFormatting>
  <conditionalFormatting sqref="N223">
    <cfRule type="expression" dxfId="4118" priority="47" stopIfTrue="1">
      <formula>$D223="Select or Enter US federal funder"</formula>
    </cfRule>
  </conditionalFormatting>
  <conditionalFormatting sqref="N223">
    <cfRule type="notContainsBlanks" dxfId="4117" priority="48" stopIfTrue="1">
      <formula>LEN(TRIM(N223))&gt;0</formula>
    </cfRule>
  </conditionalFormatting>
  <conditionalFormatting sqref="N223">
    <cfRule type="expression" dxfId="4116" priority="49">
      <formula>$W223&gt;0</formula>
    </cfRule>
  </conditionalFormatting>
  <conditionalFormatting sqref="N225">
    <cfRule type="expression" dxfId="4115" priority="44" stopIfTrue="1">
      <formula>$D225="Select or Enter US federal funder"</formula>
    </cfRule>
  </conditionalFormatting>
  <conditionalFormatting sqref="N225">
    <cfRule type="notContainsBlanks" dxfId="4114" priority="45" stopIfTrue="1">
      <formula>LEN(TRIM(N225))&gt;0</formula>
    </cfRule>
  </conditionalFormatting>
  <conditionalFormatting sqref="N225">
    <cfRule type="expression" dxfId="4113" priority="46">
      <formula>$W225&gt;0</formula>
    </cfRule>
  </conditionalFormatting>
  <conditionalFormatting sqref="S221:U221">
    <cfRule type="expression" dxfId="4112" priority="43" stopIfTrue="1">
      <formula>$D221="Select or Enter US federal funder"</formula>
    </cfRule>
  </conditionalFormatting>
  <conditionalFormatting sqref="R223:U223">
    <cfRule type="expression" dxfId="4111" priority="42" stopIfTrue="1">
      <formula>$D223="Select or Enter US federal funder"</formula>
    </cfRule>
  </conditionalFormatting>
  <conditionalFormatting sqref="R225:U225">
    <cfRule type="expression" dxfId="4110" priority="41" stopIfTrue="1">
      <formula>$D225="Select or Enter US federal funder"</formula>
    </cfRule>
  </conditionalFormatting>
  <conditionalFormatting sqref="V223">
    <cfRule type="expression" dxfId="4109" priority="39" stopIfTrue="1">
      <formula>$Z$261&lt;21</formula>
    </cfRule>
  </conditionalFormatting>
  <conditionalFormatting sqref="V223">
    <cfRule type="expression" dxfId="4108" priority="40" stopIfTrue="1">
      <formula>$D223="Select or Enter US federal funder"</formula>
    </cfRule>
  </conditionalFormatting>
  <conditionalFormatting sqref="V225">
    <cfRule type="expression" dxfId="4107" priority="37" stopIfTrue="1">
      <formula>$Z$261&lt;21</formula>
    </cfRule>
  </conditionalFormatting>
  <conditionalFormatting sqref="V225">
    <cfRule type="expression" dxfId="4106" priority="38" stopIfTrue="1">
      <formula>$D225="Select or Enter US federal funder"</formula>
    </cfRule>
  </conditionalFormatting>
  <conditionalFormatting sqref="D236">
    <cfRule type="containsText" dxfId="4105" priority="36" stopIfTrue="1" operator="containsText" text="Select or Enter other funder">
      <formula>NOT(ISERROR(SEARCH("Select or Enter other funder",D236)))</formula>
    </cfRule>
  </conditionalFormatting>
  <conditionalFormatting sqref="D234">
    <cfRule type="containsText" dxfId="4104" priority="35" stopIfTrue="1" operator="containsText" text="Select or Enter other funder">
      <formula>NOT(ISERROR(SEARCH("Select or Enter other funder",D234)))</formula>
    </cfRule>
  </conditionalFormatting>
  <conditionalFormatting sqref="H234">
    <cfRule type="expression" dxfId="4103" priority="34" stopIfTrue="1">
      <formula>$D234="Select or Enter Other funder"</formula>
    </cfRule>
  </conditionalFormatting>
  <conditionalFormatting sqref="J234">
    <cfRule type="expression" dxfId="4102" priority="33" stopIfTrue="1">
      <formula>$D234="Select or Enter Other funder"</formula>
    </cfRule>
  </conditionalFormatting>
  <conditionalFormatting sqref="L234">
    <cfRule type="expression" dxfId="4101" priority="32" stopIfTrue="1">
      <formula>$D234="Select or Enter Other funder"</formula>
    </cfRule>
  </conditionalFormatting>
  <conditionalFormatting sqref="F236">
    <cfRule type="expression" dxfId="4100" priority="31" stopIfTrue="1">
      <formula>$D236="Select or Enter Other funder"</formula>
    </cfRule>
  </conditionalFormatting>
  <conditionalFormatting sqref="H236">
    <cfRule type="expression" dxfId="4099" priority="30" stopIfTrue="1">
      <formula>$D236="Select or Enter Other funder"</formula>
    </cfRule>
  </conditionalFormatting>
  <conditionalFormatting sqref="J236">
    <cfRule type="expression" dxfId="4098" priority="29" stopIfTrue="1">
      <formula>$D236="Select or Enter Other funder"</formula>
    </cfRule>
  </conditionalFormatting>
  <conditionalFormatting sqref="L236">
    <cfRule type="expression" dxfId="4097" priority="28" stopIfTrue="1">
      <formula>$D236="Select or Enter Other funder"</formula>
    </cfRule>
  </conditionalFormatting>
  <conditionalFormatting sqref="F238">
    <cfRule type="expression" dxfId="4096" priority="27" stopIfTrue="1">
      <formula>$D238="Select or Enter Other funder"</formula>
    </cfRule>
  </conditionalFormatting>
  <conditionalFormatting sqref="H238">
    <cfRule type="expression" dxfId="4095" priority="26" stopIfTrue="1">
      <formula>$D238="Select or Enter Other funder"</formula>
    </cfRule>
  </conditionalFormatting>
  <conditionalFormatting sqref="J238">
    <cfRule type="expression" dxfId="4094" priority="25" stopIfTrue="1">
      <formula>$D238="Select or Enter Other funder"</formula>
    </cfRule>
  </conditionalFormatting>
  <conditionalFormatting sqref="L238">
    <cfRule type="expression" dxfId="4093" priority="24" stopIfTrue="1">
      <formula>$D238="Select or Enter Other funder"</formula>
    </cfRule>
  </conditionalFormatting>
  <conditionalFormatting sqref="N236">
    <cfRule type="expression" dxfId="4092" priority="21" stopIfTrue="1">
      <formula>$D236="Select or Enter Other funder"</formula>
    </cfRule>
  </conditionalFormatting>
  <conditionalFormatting sqref="N236">
    <cfRule type="notContainsBlanks" dxfId="4091" priority="22" stopIfTrue="1">
      <formula>LEN(TRIM(N236))&gt;0</formula>
    </cfRule>
  </conditionalFormatting>
  <conditionalFormatting sqref="N236">
    <cfRule type="expression" dxfId="4090" priority="23">
      <formula>$W236&gt;0</formula>
    </cfRule>
  </conditionalFormatting>
  <conditionalFormatting sqref="N238">
    <cfRule type="expression" dxfId="4089" priority="18" stopIfTrue="1">
      <formula>$D238="Select or Enter Other funder"</formula>
    </cfRule>
  </conditionalFormatting>
  <conditionalFormatting sqref="N238">
    <cfRule type="notContainsBlanks" dxfId="4088" priority="19" stopIfTrue="1">
      <formula>LEN(TRIM(N238))&gt;0</formula>
    </cfRule>
  </conditionalFormatting>
  <conditionalFormatting sqref="N238">
    <cfRule type="expression" dxfId="4087" priority="20">
      <formula>$W238&gt;0</formula>
    </cfRule>
  </conditionalFormatting>
  <conditionalFormatting sqref="S234">
    <cfRule type="expression" dxfId="4086" priority="17" stopIfTrue="1">
      <formula>$D234="Select or Enter Other funder"</formula>
    </cfRule>
  </conditionalFormatting>
  <conditionalFormatting sqref="T234">
    <cfRule type="expression" dxfId="4085" priority="16" stopIfTrue="1">
      <formula>$D234="Select or Enter Other funder"</formula>
    </cfRule>
  </conditionalFormatting>
  <conditionalFormatting sqref="U234">
    <cfRule type="expression" dxfId="4084" priority="15" stopIfTrue="1">
      <formula>$D234="Select or Enter Other funder"</formula>
    </cfRule>
  </conditionalFormatting>
  <conditionalFormatting sqref="U236">
    <cfRule type="expression" dxfId="4083" priority="14" stopIfTrue="1">
      <formula>$D236="Select or Enter Other funder"</formula>
    </cfRule>
  </conditionalFormatting>
  <conditionalFormatting sqref="T236">
    <cfRule type="expression" dxfId="4082" priority="13" stopIfTrue="1">
      <formula>$D236="Select or Enter Other funder"</formula>
    </cfRule>
  </conditionalFormatting>
  <conditionalFormatting sqref="S236">
    <cfRule type="expression" dxfId="4081" priority="12" stopIfTrue="1">
      <formula>$D236="Select or Enter Other funder"</formula>
    </cfRule>
  </conditionalFormatting>
  <conditionalFormatting sqref="R236">
    <cfRule type="expression" dxfId="4080" priority="11" stopIfTrue="1">
      <formula>$D236="Select or Enter Other funder"</formula>
    </cfRule>
  </conditionalFormatting>
  <conditionalFormatting sqref="R238">
    <cfRule type="expression" dxfId="4079" priority="10" stopIfTrue="1">
      <formula>$D238="Select or Enter Other funder"</formula>
    </cfRule>
  </conditionalFormatting>
  <conditionalFormatting sqref="S238">
    <cfRule type="expression" dxfId="4078" priority="9" stopIfTrue="1">
      <formula>$D238="Select or Enter Other funder"</formula>
    </cfRule>
  </conditionalFormatting>
  <conditionalFormatting sqref="T238">
    <cfRule type="expression" dxfId="4077" priority="8" stopIfTrue="1">
      <formula>$D238="Select or Enter Other funder"</formula>
    </cfRule>
  </conditionalFormatting>
  <conditionalFormatting sqref="U238">
    <cfRule type="expression" dxfId="4076" priority="7" stopIfTrue="1">
      <formula>$D238="Select or Enter Other funder"</formula>
    </cfRule>
  </conditionalFormatting>
  <conditionalFormatting sqref="V236">
    <cfRule type="expression" dxfId="4075" priority="5" stopIfTrue="1">
      <formula>$Z$261&lt;21</formula>
    </cfRule>
  </conditionalFormatting>
  <conditionalFormatting sqref="V236">
    <cfRule type="expression" dxfId="4074" priority="6" stopIfTrue="1">
      <formula>$D236="Select or Enter Other funder"</formula>
    </cfRule>
  </conditionalFormatting>
  <conditionalFormatting sqref="V238">
    <cfRule type="expression" dxfId="4073" priority="3" stopIfTrue="1">
      <formula>$Z$261&lt;21</formula>
    </cfRule>
  </conditionalFormatting>
  <conditionalFormatting sqref="V238">
    <cfRule type="expression" dxfId="4072" priority="4" stopIfTrue="1">
      <formula>$D238="Select or Enter Other funder"</formula>
    </cfRule>
  </conditionalFormatting>
  <conditionalFormatting sqref="N249">
    <cfRule type="containsText" dxfId="4071" priority="2" stopIfTrue="1" operator="containsText" text="Select work type -">
      <formula>NOT(ISERROR(SEARCH("Select work type -",N249)))</formula>
    </cfRule>
  </conditionalFormatting>
  <conditionalFormatting sqref="N247">
    <cfRule type="containsText" dxfId="4070" priority="1" stopIfTrue="1" operator="containsText" text="Select work type -">
      <formula>NOT(ISERROR(SEARCH("Select work type -",N247)))</formula>
    </cfRule>
  </conditionalFormatting>
  <dataValidations count="6">
    <dataValidation type="list" allowBlank="1" showInputMessage="1" sqref="D11:E11">
      <formula1>Month</formula1>
    </dataValidation>
    <dataValidation type="list" allowBlank="1" showInputMessage="1" showErrorMessage="1" sqref="N26 N28 N24">
      <formula1>LEAVE</formula1>
    </dataValidation>
    <dataValidation type="list" allowBlank="1" showInputMessage="1" showErrorMessage="1" sqref="P94 P124 P176 P204 P126 P150 P96 P154 P128 P120 P148 P130 P132 P98 P156 P134 P100 P180 P158 P178 P160 P162 P164 P166 P168 P170 P172 P174 P182 P102 P104 P106 P108 P110 P112 P114 P116 P118 P122 P136 P138 P140 P142 P144 P146 P152 P206 P184 P186 P210 P188 P208 P190 P192 P194 P196 P198 P200 P202 P212">
      <formula1>WP</formula1>
    </dataValidation>
    <dataValidation type="list" allowBlank="1" showInputMessage="1" showErrorMessage="1" sqref="N249 N251 N247">
      <formula1>NON_PROJECT_WORK</formula1>
    </dataValidation>
    <dataValidation type="list" allowBlank="1" showInputMessage="1" sqref="J11">
      <formula1>Year</formula1>
    </dataValidation>
    <dataValidation type="list" allowBlank="1" showInputMessage="1" showErrorMessage="1" sqref="P37 P39 P41 P43 P45 P49 P51 P53 P55 P59 P61 P63 P65 P47 P57 P69 P71 P73 P75 P67 P79 P81 P83 P85 P77">
      <formula1>TASK</formula1>
    </dataValidation>
  </dataValidations>
  <hyperlinks>
    <hyperlink ref="B263:W263" r:id="rId1" display="Timesheet Submission Form"/>
  </hyperlinks>
  <pageMargins left="0.25" right="0.25" top="0.44" bottom="0.53" header="0.31496062992126" footer="0.31496063000000002"/>
  <pageSetup paperSize="9" scale="36" fitToHeight="2" orientation="portrait" r:id="rId2"/>
  <headerFooter>
    <oddHeader>&amp;C&amp;K000000 &amp;R&amp;K000000&amp;D</oddHeader>
    <oddFooter>&amp;C&amp;K000000 Page &amp;P of &amp;N</oddFooter>
  </headerFooter>
  <rowBreaks count="1" manualBreakCount="1">
    <brk id="215" max="2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VersionNo_x002e_ xmlns="6d8e63e8-a74c-4f03-a22b-d62808a8cebc">1</VersionNo_x002e_>
    <VersionDate xmlns="6d8e63e8-a74c-4f03-a22b-d62808a8cebc">2022-07-18T23:00:00+00:00</VersionDate>
    <SharedWithUsers xmlns="e1b6460b-adfc-4e0b-b281-3e8538199596">
      <UserInfo>
        <DisplayName>Hannah Pawson</DisplayName>
        <AccountId>16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18B454C4AAC14F8BD35170AFD7B6A8" ma:contentTypeVersion="6" ma:contentTypeDescription="Create a new document." ma:contentTypeScope="" ma:versionID="ef5abc274e9169eb02a65ea6d1b8bcdb">
  <xsd:schema xmlns:xsd="http://www.w3.org/2001/XMLSchema" xmlns:xs="http://www.w3.org/2001/XMLSchema" xmlns:p="http://schemas.microsoft.com/office/2006/metadata/properties" xmlns:ns2="6d8e63e8-a74c-4f03-a22b-d62808a8cebc" xmlns:ns3="e1b6460b-adfc-4e0b-b281-3e8538199596" targetNamespace="http://schemas.microsoft.com/office/2006/metadata/properties" ma:root="true" ma:fieldsID="900318d4c653bab05cfeab6cf65ae35f" ns2:_="" ns3:_="">
    <xsd:import namespace="6d8e63e8-a74c-4f03-a22b-d62808a8cebc"/>
    <xsd:import namespace="e1b6460b-adfc-4e0b-b281-3e8538199596"/>
    <xsd:element name="properties">
      <xsd:complexType>
        <xsd:sequence>
          <xsd:element name="documentManagement">
            <xsd:complexType>
              <xsd:all>
                <xsd:element ref="ns2:MediaServiceMetadata" minOccurs="0"/>
                <xsd:element ref="ns2:MediaServiceFastMetadata" minOccurs="0"/>
                <xsd:element ref="ns2:VersionNo_x002e_" minOccurs="0"/>
                <xsd:element ref="ns2:VersionDat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8e63e8-a74c-4f03-a22b-d62808a8ce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VersionNo_x002e_" ma:index="10" nillable="true" ma:displayName="Version No." ma:decimals="1" ma:default="1" ma:format="Dropdown" ma:internalName="VersionNo_x002e_" ma:percentage="FALSE">
      <xsd:simpleType>
        <xsd:restriction base="dms:Number"/>
      </xsd:simpleType>
    </xsd:element>
    <xsd:element name="VersionDate" ma:index="11" nillable="true" ma:displayName="Version Date" ma:default="[today]" ma:format="DateOnly" ma:internalName="Version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e1b6460b-adfc-4e0b-b281-3e853819959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F6C435-CFF1-48AD-9106-7931FE0EF8DB}">
  <ds:schemaRefs>
    <ds:schemaRef ds:uri="http://schemas.microsoft.com/sharepoint/v3/contenttype/forms"/>
  </ds:schemaRefs>
</ds:datastoreItem>
</file>

<file path=customXml/itemProps2.xml><?xml version="1.0" encoding="utf-8"?>
<ds:datastoreItem xmlns:ds="http://schemas.openxmlformats.org/officeDocument/2006/customXml" ds:itemID="{48784B58-2687-4156-A436-2B0DF317243C}">
  <ds:schemaRefs>
    <ds:schemaRef ds:uri="e1b6460b-adfc-4e0b-b281-3e8538199596"/>
    <ds:schemaRef ds:uri="http://purl.org/dc/elements/1.1/"/>
    <ds:schemaRef ds:uri="http://schemas.openxmlformats.org/package/2006/metadata/core-properties"/>
    <ds:schemaRef ds:uri="http://purl.org/dc/terms/"/>
    <ds:schemaRef ds:uri="http://www.w3.org/XML/1998/namespace"/>
    <ds:schemaRef ds:uri="http://schemas.microsoft.com/office/2006/documentManagement/types"/>
    <ds:schemaRef ds:uri="http://schemas.microsoft.com/office/infopath/2007/PartnerControls"/>
    <ds:schemaRef ds:uri="6d8e63e8-a74c-4f03-a22b-d62808a8cebc"/>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3FB62BE-BFF2-4256-BBBA-4437FB2271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8e63e8-a74c-4f03-a22b-d62808a8cebc"/>
    <ds:schemaRef ds:uri="e1b6460b-adfc-4e0b-b281-3e85381995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85</vt:i4>
      </vt:variant>
    </vt:vector>
  </HeadingPairs>
  <TitlesOfParts>
    <vt:vector size="100" baseType="lpstr">
      <vt:lpstr>Guidance Notes</vt:lpstr>
      <vt:lpstr>Employee and project details</vt:lpstr>
      <vt:lpstr>Month 1</vt:lpstr>
      <vt:lpstr>Month 2</vt:lpstr>
      <vt:lpstr>Month 3</vt:lpstr>
      <vt:lpstr>Month 4</vt:lpstr>
      <vt:lpstr>Month 5</vt:lpstr>
      <vt:lpstr>Month 6</vt:lpstr>
      <vt:lpstr>Month 7</vt:lpstr>
      <vt:lpstr>Month 8</vt:lpstr>
      <vt:lpstr>Month 9</vt:lpstr>
      <vt:lpstr>Month 10</vt:lpstr>
      <vt:lpstr>Month 11</vt:lpstr>
      <vt:lpstr>Month 12</vt:lpstr>
      <vt:lpstr>List</vt:lpstr>
      <vt:lpstr>CATEGORY</vt:lpstr>
      <vt:lpstr>CONTRACT_BASIS</vt:lpstr>
      <vt:lpstr>CONTRACTED_HOURS</vt:lpstr>
      <vt:lpstr>CRSID</vt:lpstr>
      <vt:lpstr>EMPLOYEE_NAME</vt:lpstr>
      <vt:lpstr>EU_FUNDERS</vt:lpstr>
      <vt:lpstr>HOURS</vt:lpstr>
      <vt:lpstr>LEAVE</vt:lpstr>
      <vt:lpstr>MANAGER</vt:lpstr>
      <vt:lpstr>Month</vt:lpstr>
      <vt:lpstr>NON_PROJECT_HOURS</vt:lpstr>
      <vt:lpstr>NON_PROJECT_WORK</vt:lpstr>
      <vt:lpstr>'Month 10'!Non_RC_Total</vt:lpstr>
      <vt:lpstr>'Month 11'!Non_RC_Total</vt:lpstr>
      <vt:lpstr>'Month 12'!Non_RC_Total</vt:lpstr>
      <vt:lpstr>'Month 2'!Non_RC_Total</vt:lpstr>
      <vt:lpstr>'Month 3'!Non_RC_Total</vt:lpstr>
      <vt:lpstr>'Month 4'!Non_RC_Total</vt:lpstr>
      <vt:lpstr>'Month 5'!Non_RC_Total</vt:lpstr>
      <vt:lpstr>'Month 6'!Non_RC_Total</vt:lpstr>
      <vt:lpstr>'Month 7'!Non_RC_Total</vt:lpstr>
      <vt:lpstr>'Month 8'!Non_RC_Total</vt:lpstr>
      <vt:lpstr>'Month 9'!Non_RC_Total</vt:lpstr>
      <vt:lpstr>Non_RC_Total</vt:lpstr>
      <vt:lpstr>OTHER_FUNDERS</vt:lpstr>
      <vt:lpstr>PERCENT_FTE</vt:lpstr>
      <vt:lpstr>POST</vt:lpstr>
      <vt:lpstr>'Employee and project details'!Print_Area</vt:lpstr>
      <vt:lpstr>'Guidance Notes'!Print_Area</vt:lpstr>
      <vt:lpstr>'Month 1'!Print_Area</vt:lpstr>
      <vt:lpstr>'Month 10'!Print_Area</vt:lpstr>
      <vt:lpstr>'Month 11'!Print_Area</vt:lpstr>
      <vt:lpstr>'Month 12'!Print_Area</vt:lpstr>
      <vt:lpstr>'Month 2'!Print_Area</vt:lpstr>
      <vt:lpstr>'Month 3'!Print_Area</vt:lpstr>
      <vt:lpstr>'Month 4'!Print_Area</vt:lpstr>
      <vt:lpstr>'Month 5'!Print_Area</vt:lpstr>
      <vt:lpstr>'Month 6'!Print_Area</vt:lpstr>
      <vt:lpstr>'Month 7'!Print_Area</vt:lpstr>
      <vt:lpstr>'Month 8'!Print_Area</vt:lpstr>
      <vt:lpstr>'Month 9'!Print_Area</vt:lpstr>
      <vt:lpstr>'Month 1'!Print_Titles</vt:lpstr>
      <vt:lpstr>'Month 10'!Print_Titles</vt:lpstr>
      <vt:lpstr>'Month 11'!Print_Titles</vt:lpstr>
      <vt:lpstr>'Month 12'!Print_Titles</vt:lpstr>
      <vt:lpstr>'Month 2'!Print_Titles</vt:lpstr>
      <vt:lpstr>'Month 3'!Print_Titles</vt:lpstr>
      <vt:lpstr>'Month 4'!Print_Titles</vt:lpstr>
      <vt:lpstr>'Month 5'!Print_Titles</vt:lpstr>
      <vt:lpstr>'Month 6'!Print_Titles</vt:lpstr>
      <vt:lpstr>'Month 7'!Print_Titles</vt:lpstr>
      <vt:lpstr>'Month 8'!Print_Titles</vt:lpstr>
      <vt:lpstr>'Month 9'!Print_Titles</vt:lpstr>
      <vt:lpstr>'Month 10'!RC_Total</vt:lpstr>
      <vt:lpstr>'Month 11'!RC_Total</vt:lpstr>
      <vt:lpstr>'Month 12'!RC_Total</vt:lpstr>
      <vt:lpstr>'Month 2'!RC_Total</vt:lpstr>
      <vt:lpstr>'Month 3'!RC_Total</vt:lpstr>
      <vt:lpstr>'Month 4'!RC_Total</vt:lpstr>
      <vt:lpstr>'Month 5'!RC_Total</vt:lpstr>
      <vt:lpstr>'Month 6'!RC_Total</vt:lpstr>
      <vt:lpstr>'Month 7'!RC_Total</vt:lpstr>
      <vt:lpstr>'Month 8'!RC_Total</vt:lpstr>
      <vt:lpstr>'Month 9'!RC_Total</vt:lpstr>
      <vt:lpstr>RC_Total</vt:lpstr>
      <vt:lpstr>ROLE</vt:lpstr>
      <vt:lpstr>TASK</vt:lpstr>
      <vt:lpstr>'Month 10'!Total_Hours</vt:lpstr>
      <vt:lpstr>'Month 11'!Total_Hours</vt:lpstr>
      <vt:lpstr>'Month 12'!Total_Hours</vt:lpstr>
      <vt:lpstr>'Month 2'!Total_Hours</vt:lpstr>
      <vt:lpstr>'Month 3'!Total_Hours</vt:lpstr>
      <vt:lpstr>'Month 4'!Total_Hours</vt:lpstr>
      <vt:lpstr>'Month 5'!Total_Hours</vt:lpstr>
      <vt:lpstr>'Month 6'!Total_Hours</vt:lpstr>
      <vt:lpstr>'Month 7'!Total_Hours</vt:lpstr>
      <vt:lpstr>'Month 8'!Total_Hours</vt:lpstr>
      <vt:lpstr>'Month 9'!Total_Hours</vt:lpstr>
      <vt:lpstr>Total_Hours</vt:lpstr>
      <vt:lpstr>TS_START_MONTH</vt:lpstr>
      <vt:lpstr>TS_YEAR_START</vt:lpstr>
      <vt:lpstr>UKRI</vt:lpstr>
      <vt:lpstr>USFED</vt:lpstr>
      <vt:lpstr>WP</vt:lpstr>
      <vt:lpstr>Year</vt:lpstr>
    </vt:vector>
  </TitlesOfParts>
  <Company>University of Cambridge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Research grants time record</dc:title>
  <dc:subject>University of Cambridge timesheet for staff part-funded by a research grant</dc:subject>
  <dc:creator>Heather Booth</dc:creator>
  <cp:lastModifiedBy>Hannah Pawson</cp:lastModifiedBy>
  <cp:revision/>
  <dcterms:created xsi:type="dcterms:W3CDTF">2010-11-01T14:32:58Z</dcterms:created>
  <dcterms:modified xsi:type="dcterms:W3CDTF">2022-07-22T10:50:21Z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0x0101005418B454C4AAC14F8BD35170AFD7B6A8</vt:lpwstr>
  </property>
</Properties>
</file>